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updateLinks="never" codeName="ThisWorkbook" defaultThemeVersion="124226"/>
  <mc:AlternateContent xmlns:mc="http://schemas.openxmlformats.org/markup-compatibility/2006">
    <mc:Choice Requires="x15">
      <x15ac:absPath xmlns:x15ac="http://schemas.microsoft.com/office/spreadsheetml/2010/11/ac" url="C:\Users\dzou\Desktop\SCTASK0301477\"/>
    </mc:Choice>
  </mc:AlternateContent>
  <xr:revisionPtr revIDLastSave="0" documentId="13_ncr:1_{A6E5AB4D-FE7A-4517-B126-D01EA610812A}" xr6:coauthVersionLast="45" xr6:coauthVersionMax="47" xr10:uidLastSave="{00000000-0000-0000-0000-000000000000}"/>
  <bookViews>
    <workbookView xWindow="-120" yWindow="-120" windowWidth="29040" windowHeight="15840" tabRatio="685" xr2:uid="{00000000-000D-0000-FFFF-FFFF00000000}"/>
  </bookViews>
  <sheets>
    <sheet name="Federal Grant ISA " sheetId="120" r:id="rId1"/>
    <sheet name="State Grant ISA" sheetId="119" r:id="rId2"/>
    <sheet name="DROP-DOWNS" sheetId="7" state="hidden"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aaa" localSheetId="0">#REF!</definedName>
    <definedName name="aaa" localSheetId="1">#REF!</definedName>
    <definedName name="aaa">#REF!</definedName>
    <definedName name="ABE_2">'DROP-DOWNS'!$B$1:$B$20</definedName>
    <definedName name="ABE_CLASS_PLAN">'DROP-DOWNS'!$B$2:$B$19</definedName>
    <definedName name="AdminSal">[1]dropdowns!$B$3:$B$5</definedName>
    <definedName name="apples">'DROP-DOWNS'!$A$3:$A$10</definedName>
    <definedName name="CALCSubGrantee" localSheetId="0">#REF!</definedName>
    <definedName name="CALCSubGrantee" localSheetId="1">#REF!</definedName>
    <definedName name="CALCSubGrantee">#REF!</definedName>
    <definedName name="ContrServ">[1]dropdowns!$B$39:$B$47</definedName>
    <definedName name="CORE_ABE">'DROP-DOWNS'!$B$2:$B$19</definedName>
    <definedName name="CORE_ABE_DROP_DOWN_LIST">'DROP-DOWNS'!$B$2:$B$19</definedName>
    <definedName name="Core_ESOL">'DROP-DOWNS'!$F$2:$F$4</definedName>
    <definedName name="dataDistr">[2]DataDistrictList!$A$2:$P$79</definedName>
    <definedName name="ESOL">'DROP-DOWNS'!$A$3:$A$10</definedName>
    <definedName name="ESOL_2">'DROP-DOWNS'!$F$1:$F$15</definedName>
    <definedName name="ESOL2">'DROP-DOWNS'!$F$1:$F$4</definedName>
    <definedName name="fruits" localSheetId="0">'[3]DROP-DOWNS'!$A$3:$A$10</definedName>
    <definedName name="fruits" localSheetId="1">'[3]DROP-DOWNS'!$A$3:$A$10</definedName>
    <definedName name="fruits">'DROP-DOWNS'!$A$3:$A$10</definedName>
    <definedName name="fruity">'DROP-DOWNS'!$A$3:$A$10</definedName>
    <definedName name="fund_list">[4]Fund_List!$A$2:$A$8</definedName>
    <definedName name="IELCE">'DROP-DOWNS'!$D$2:$D$4</definedName>
    <definedName name="IET">'DROP-DOWNS'!$D$2</definedName>
    <definedName name="IET_2">'DROP-DOWNS'!$C$1:$C$2</definedName>
    <definedName name="IET_CLASS_PLAM" localSheetId="0">#REF!</definedName>
    <definedName name="IET_CLASS_PLAM" localSheetId="1">#REF!</definedName>
    <definedName name="IET_CLASS_PLAM">#REF!</definedName>
    <definedName name="InstrSal">[1]dropdowns!$B$7:$B$18</definedName>
    <definedName name="Math" localSheetId="0">'Federal Grant ISA '!fruits</definedName>
    <definedName name="Math" localSheetId="1">'State Grant ISA'!fruits</definedName>
    <definedName name="Math">fruits</definedName>
    <definedName name="Months">'DROP-DOWNS'!$H$1:$H$13</definedName>
    <definedName name="my_fund" localSheetId="0">#REF!</definedName>
    <definedName name="my_fund" localSheetId="1">#REF!</definedName>
    <definedName name="my_fund">#REF!</definedName>
    <definedName name="Other">[1]dropdowns!$B$58:$B$70</definedName>
    <definedName name="ParentInvolvement" localSheetId="0">'[5]770 Form 1'!#REF!</definedName>
    <definedName name="ParentInvolvement" localSheetId="1">'[5]770 Form 1'!#REF!</definedName>
    <definedName name="ParentInvolvement">'[5]770 Form 1'!#REF!</definedName>
    <definedName name="ParentInvperSchl" localSheetId="0">'[5]770 Form 1'!#REF!</definedName>
    <definedName name="ParentInvperSchl" localSheetId="1">'[5]770 Form 1'!#REF!</definedName>
    <definedName name="ParentInvperSchl">'[5]770 Form 1'!#REF!</definedName>
    <definedName name="Primary240">[1]dropdowns!$C$2:$C$17</definedName>
    <definedName name="Range" localSheetId="0">#REF!</definedName>
    <definedName name="Range" localSheetId="1">#REF!</definedName>
    <definedName name="Range">#REF!</definedName>
    <definedName name="Range1" localSheetId="0">#REF!</definedName>
    <definedName name="Range1" localSheetId="1">#REF!</definedName>
    <definedName name="Range1">#REF!</definedName>
    <definedName name="RESERVATIONS" localSheetId="0">#REF!</definedName>
    <definedName name="RESERVATIONS" localSheetId="1">#REF!</definedName>
    <definedName name="RESERVATIONS">#REF!</definedName>
    <definedName name="Select">"this,that,other"</definedName>
    <definedName name="Select_Core">'DROP-DOWNS'!$B$1:$B$19</definedName>
    <definedName name="Stipends">[1]dropdowns!$B$26:$B$30</definedName>
    <definedName name="SupplMat">[1]dropdowns!$B$49:$B$56</definedName>
    <definedName name="SuppSal">[1]dropdowns!$B$20:$B$24</definedName>
    <definedName name="T" localSheetId="0">'[5]770 Form 1'!#REF!</definedName>
    <definedName name="T" localSheetId="1">'[5]770 Form 1'!#REF!</definedName>
    <definedName name="T">'[5]770 Form 1'!#REF!</definedName>
    <definedName name="test" localSheetId="0">#REF!</definedName>
    <definedName name="test" localSheetId="1">#REF!</definedName>
    <definedName name="test">#REF!</definedName>
    <definedName name="Test1" localSheetId="0">#REF!</definedName>
    <definedName name="Test1" localSheetId="1">#REF!</definedName>
    <definedName name="Test1">#REF!</definedName>
    <definedName name="TitleI" localSheetId="0">#REF!</definedName>
    <definedName name="TitleI" localSheetId="1">#REF!</definedName>
    <definedName name="TitleI">#REF!</definedName>
    <definedName name="TitleIIA" localSheetId="0">#REF!</definedName>
    <definedName name="TitleIIA" localSheetId="1">#REF!</definedName>
    <definedName name="TitleIIA">#REF!</definedName>
    <definedName name="TitleIID" localSheetId="0">#REF!</definedName>
    <definedName name="TitleIID" localSheetId="1">#REF!</definedName>
    <definedName name="TitleIID">#REF!</definedName>
    <definedName name="TitleIII" localSheetId="0">#REF!</definedName>
    <definedName name="TitleIII" localSheetId="1">#REF!</definedName>
    <definedName name="TitleIII">#REF!</definedName>
    <definedName name="TitleIV" localSheetId="0">#REF!</definedName>
    <definedName name="TitleIV" localSheetId="1">#REF!</definedName>
    <definedName name="TitleIV">#REF!</definedName>
    <definedName name="TitleV" localSheetId="0">#REF!</definedName>
    <definedName name="TitleV" localSheetId="1">#REF!</definedName>
    <definedName name="TitleV">#REF!</definedName>
    <definedName name="Travel">[1]dropdowns!$B$32:$B$37</definedName>
    <definedName name="valAddr1">[6]DataLookupValues!$B$8</definedName>
    <definedName name="valAllocation240">[1]DataLookupValues!$F$2</definedName>
    <definedName name="valCEIS240">'[1]6. CEIS 240'!$J$16</definedName>
    <definedName name="valCtyStZip">[6]DataLookupValues!$B$10</definedName>
    <definedName name="valDistr" localSheetId="0">[7]DataLookupValues!$B$6</definedName>
    <definedName name="valDistr" localSheetId="1">[7]DataLookupValues!$B$6</definedName>
    <definedName name="valDistr">[8]DataLookupValues!$B$6</definedName>
    <definedName name="valDistrName">[6]DataLookupValues!$B$7</definedName>
    <definedName name="valemail">[6]DataLookupValues!$F$9</definedName>
    <definedName name="valM3">'[1]7. M3 240'!$J$24</definedName>
    <definedName name="valname">[6]DataLookupValues!$F$7</definedName>
    <definedName name="valorg4code">[6]DataLookupValues!$D$7</definedName>
    <definedName name="valphonenum">[6]DataLookupValues!$F$8</definedName>
    <definedName name="valProshare240">'[1]5. Equitable Services 240'!$K$50</definedName>
    <definedName name="veggies">'DROP-DOWNS'!$A$3:$A$10</definedName>
    <definedName name="WTF">'DROP-DOWNS'!$A$3:$A$10</definedName>
  </definedNames>
  <calcPr calcId="191029"/>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120" l="1"/>
  <c r="E52" i="120"/>
  <c r="E54" i="119"/>
  <c r="E52" i="119"/>
  <c r="E7" i="119" s="1"/>
  <c r="E34" i="119"/>
  <c r="E32" i="119"/>
  <c r="E54" i="120"/>
  <c r="E34" i="120"/>
  <c r="G9" i="119"/>
  <c r="D9" i="119"/>
  <c r="D10" i="119"/>
  <c r="D9" i="120"/>
  <c r="D10" i="120"/>
  <c r="G11" i="119"/>
  <c r="G11" i="120"/>
  <c r="D7" i="120"/>
  <c r="D8" i="120"/>
  <c r="D12" i="120"/>
  <c r="D13" i="120"/>
  <c r="D14" i="120"/>
  <c r="D15" i="120"/>
  <c r="D18" i="120"/>
  <c r="D20" i="120"/>
  <c r="D16" i="119"/>
  <c r="H25" i="120"/>
  <c r="G24" i="120"/>
  <c r="D24" i="120"/>
  <c r="G23" i="120"/>
  <c r="D23" i="120"/>
  <c r="G22" i="120"/>
  <c r="D22" i="120"/>
  <c r="G21" i="120"/>
  <c r="D21" i="120"/>
  <c r="G20" i="120"/>
  <c r="G19" i="120"/>
  <c r="D19" i="120"/>
  <c r="K17" i="120"/>
  <c r="G18" i="120"/>
  <c r="K16" i="120"/>
  <c r="G17" i="120"/>
  <c r="D17" i="120"/>
  <c r="K15" i="120"/>
  <c r="G16" i="120"/>
  <c r="D16" i="120"/>
  <c r="K14" i="120"/>
  <c r="G15" i="120"/>
  <c r="K13" i="120"/>
  <c r="G14" i="120"/>
  <c r="K12" i="120"/>
  <c r="G13" i="120"/>
  <c r="K11" i="120"/>
  <c r="K10" i="120"/>
  <c r="K9" i="120"/>
  <c r="G9" i="120"/>
  <c r="K8" i="120"/>
  <c r="G8" i="120"/>
  <c r="K7" i="120"/>
  <c r="G7" i="120"/>
  <c r="H25" i="119"/>
  <c r="G24" i="119"/>
  <c r="D24" i="119"/>
  <c r="G23" i="119"/>
  <c r="D23" i="119"/>
  <c r="G22" i="119"/>
  <c r="D22" i="119"/>
  <c r="G21" i="119"/>
  <c r="D21" i="119"/>
  <c r="G20" i="119"/>
  <c r="D20" i="119"/>
  <c r="G19" i="119"/>
  <c r="D19" i="119"/>
  <c r="K17" i="119"/>
  <c r="G18" i="119"/>
  <c r="D18" i="119"/>
  <c r="K16" i="119"/>
  <c r="G17" i="119"/>
  <c r="D17" i="119"/>
  <c r="K15" i="119"/>
  <c r="G16" i="119"/>
  <c r="K14" i="119"/>
  <c r="G15" i="119"/>
  <c r="D15" i="119"/>
  <c r="K13" i="119"/>
  <c r="G14" i="119"/>
  <c r="D14" i="119"/>
  <c r="K12" i="119"/>
  <c r="G13" i="119"/>
  <c r="D13" i="119"/>
  <c r="K11" i="119"/>
  <c r="D12" i="119"/>
  <c r="K10" i="119"/>
  <c r="K9" i="119"/>
  <c r="K8" i="119"/>
  <c r="G8" i="119"/>
  <c r="D8" i="119"/>
  <c r="K7" i="119"/>
  <c r="G7" i="119"/>
  <c r="D7" i="119"/>
  <c r="E70" i="120" l="1"/>
  <c r="D56" i="120" s="1"/>
  <c r="D70" i="120" s="1"/>
  <c r="K18" i="120"/>
  <c r="D28" i="120" s="1"/>
  <c r="E50" i="120"/>
  <c r="D36" i="120" s="1"/>
  <c r="D50" i="120" s="1"/>
  <c r="G25" i="120"/>
  <c r="E9" i="120"/>
  <c r="E7" i="120"/>
  <c r="E70" i="119"/>
  <c r="D56" i="119" s="1"/>
  <c r="D70" i="119" s="1"/>
  <c r="G25" i="119"/>
  <c r="K18" i="119"/>
  <c r="D28" i="119" s="1"/>
  <c r="E50" i="119"/>
  <c r="D36" i="119" s="1"/>
  <c r="D50" i="119" s="1"/>
  <c r="E9" i="119"/>
  <c r="E25" i="120" l="1"/>
  <c r="E25" i="119"/>
  <c r="D11" i="119" s="1"/>
  <c r="D25" i="119" s="1"/>
  <c r="D27" i="119" s="1"/>
  <c r="D29" i="119" s="1"/>
  <c r="D11" i="120" l="1"/>
  <c r="D25" i="120" s="1"/>
  <c r="D27" i="120" s="1"/>
  <c r="D29" i="1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I2" authorId="0" shapeId="0" xr:uid="{95937C0F-5865-4423-9254-956FA35E15D0}">
      <text>
        <r>
          <rPr>
            <b/>
            <sz val="9"/>
            <color indexed="81"/>
            <rFont val="Tahoma"/>
            <family val="2"/>
          </rPr>
          <t>(DOE):</t>
        </r>
        <r>
          <rPr>
            <sz val="9"/>
            <color indexed="81"/>
            <rFont val="Tahoma"/>
            <family val="2"/>
          </rPr>
          <t xml:space="preserve">
Not sure which object class? Click this link for the handbook!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I2" authorId="0" shapeId="0" xr:uid="{20A79960-8557-4E97-9930-C8160B58EDAE}">
      <text>
        <r>
          <rPr>
            <b/>
            <sz val="9"/>
            <color indexed="81"/>
            <rFont val="Tahoma"/>
            <family val="2"/>
          </rPr>
          <t>(DOE):</t>
        </r>
        <r>
          <rPr>
            <sz val="9"/>
            <color indexed="81"/>
            <rFont val="Tahoma"/>
            <family val="2"/>
          </rPr>
          <t xml:space="preserve">
Not sure which object class? Click this link for the handbook!</t>
        </r>
      </text>
    </comment>
  </commentList>
</comments>
</file>

<file path=xl/sharedStrings.xml><?xml version="1.0" encoding="utf-8"?>
<sst xmlns="http://schemas.openxmlformats.org/spreadsheetml/2006/main" count="507" uniqueCount="125">
  <si>
    <t>Select</t>
  </si>
  <si>
    <t>Other</t>
  </si>
  <si>
    <t>Core ABE</t>
  </si>
  <si>
    <t>STAR</t>
  </si>
  <si>
    <t>Math</t>
  </si>
  <si>
    <t>Writing</t>
  </si>
  <si>
    <t>Sep</t>
  </si>
  <si>
    <t>Dec</t>
  </si>
  <si>
    <t>Jun</t>
  </si>
  <si>
    <t>Jan</t>
  </si>
  <si>
    <t>Oct</t>
  </si>
  <si>
    <t>Computer Literacy</t>
  </si>
  <si>
    <t>Distance Learning</t>
  </si>
  <si>
    <t>Career Readiness</t>
  </si>
  <si>
    <t>Aug</t>
  </si>
  <si>
    <t>May</t>
  </si>
  <si>
    <t>Citizenship</t>
  </si>
  <si>
    <t>Feb</t>
  </si>
  <si>
    <t>College Readiness</t>
  </si>
  <si>
    <t>ELA</t>
  </si>
  <si>
    <t>Reading</t>
  </si>
  <si>
    <t>Science</t>
  </si>
  <si>
    <t>Social Studies</t>
  </si>
  <si>
    <t>IET</t>
  </si>
  <si>
    <t>Core ESOL</t>
  </si>
  <si>
    <t>Math for ESOL</t>
  </si>
  <si>
    <t>IELCE</t>
  </si>
  <si>
    <t>Mar</t>
  </si>
  <si>
    <t>Apr</t>
  </si>
  <si>
    <t>Jul</t>
  </si>
  <si>
    <t>Nov</t>
  </si>
  <si>
    <t>Speaking</t>
  </si>
  <si>
    <t>Listening</t>
  </si>
  <si>
    <t>ESOL</t>
  </si>
  <si>
    <t>Family Literacy</t>
  </si>
  <si>
    <t>Training</t>
  </si>
  <si>
    <t>ASE</t>
  </si>
  <si>
    <t>No</t>
  </si>
  <si>
    <t>ABE</t>
  </si>
  <si>
    <t>Contractor</t>
  </si>
  <si>
    <t>Sub Grantee</t>
  </si>
  <si>
    <t>Yes</t>
  </si>
  <si>
    <t>Bridge to College</t>
  </si>
  <si>
    <t>TOTAL</t>
  </si>
  <si>
    <t>Equipment</t>
  </si>
  <si>
    <t>Comptroller's Expenditure Classification Handbook</t>
  </si>
  <si>
    <t>EdGrants Budget</t>
  </si>
  <si>
    <t>AA</t>
  </si>
  <si>
    <t xml:space="preserve">State Employee </t>
  </si>
  <si>
    <t>Line 1 - 
Admin Salaries</t>
  </si>
  <si>
    <t>AA and/or CC</t>
  </si>
  <si>
    <t>BB</t>
  </si>
  <si>
    <t>Employee Expenses</t>
  </si>
  <si>
    <t>Line 2- 
Instructional Staff</t>
  </si>
  <si>
    <t>CC</t>
  </si>
  <si>
    <t>Special / Contracted Employee</t>
  </si>
  <si>
    <t>Line 3 - 
Support Staff</t>
  </si>
  <si>
    <t>DD</t>
  </si>
  <si>
    <t>Line 4 - 
Stipends</t>
  </si>
  <si>
    <r>
      <t>Health &amp; Welfare (D08) (</t>
    </r>
    <r>
      <rPr>
        <b/>
        <sz val="8"/>
        <color theme="1"/>
        <rFont val="Calibri"/>
        <family val="2"/>
        <scheme val="minor"/>
      </rPr>
      <t>Com College ONLY</t>
    </r>
    <r>
      <rPr>
        <b/>
        <sz val="11"/>
        <color theme="1"/>
        <rFont val="Calibri"/>
        <family val="2"/>
        <scheme val="minor"/>
      </rPr>
      <t>)</t>
    </r>
  </si>
  <si>
    <t>Line 5 - Fringe</t>
  </si>
  <si>
    <t>EE</t>
  </si>
  <si>
    <t>Admin Expenses</t>
  </si>
  <si>
    <t>Line 6 - 
Contractual Services</t>
  </si>
  <si>
    <t>Line 7 - Supplies*</t>
  </si>
  <si>
    <t>EE, FF and/or UU</t>
  </si>
  <si>
    <t>FF</t>
  </si>
  <si>
    <t>Programmatic Supplies</t>
  </si>
  <si>
    <t>Line 8 - Travel**</t>
  </si>
  <si>
    <t>BB and/or EE</t>
  </si>
  <si>
    <t>HH</t>
  </si>
  <si>
    <t>Contractual Services</t>
  </si>
  <si>
    <t>Line 9 - 
Other Costs</t>
  </si>
  <si>
    <t>could be any Object Class</t>
  </si>
  <si>
    <t>KK</t>
  </si>
  <si>
    <t>Line 10 - Indirect</t>
  </si>
  <si>
    <t>LL</t>
  </si>
  <si>
    <t>Equipment Lease/Maintenance</t>
  </si>
  <si>
    <t>Line 11 - 
Equipment</t>
  </si>
  <si>
    <t>KK or UU</t>
  </si>
  <si>
    <t>MM</t>
  </si>
  <si>
    <t>Purchased Client Human &amp; Social Services and Non-Human Services</t>
  </si>
  <si>
    <t>UU</t>
  </si>
  <si>
    <t>IT Expenses (hardware/software/contracts)</t>
  </si>
  <si>
    <t>Supplies - Line 7*</t>
  </si>
  <si>
    <t>Travel - Line 8**</t>
  </si>
  <si>
    <t>EE for office supplies</t>
  </si>
  <si>
    <t>EE - Payments made to Vendor on behalf of staff</t>
  </si>
  <si>
    <t>FF for books &amp; edu. materials</t>
  </si>
  <si>
    <t>BB - Employee Reimbursement</t>
  </si>
  <si>
    <t>UU for IT hardware/software</t>
  </si>
  <si>
    <t>ISA Budget:</t>
  </si>
  <si>
    <t>EdGrants Budget:</t>
  </si>
  <si>
    <t>Difference to equal ZERO</t>
  </si>
  <si>
    <t xml:space="preserve">MAX amount for indirect. </t>
  </si>
  <si>
    <t xml:space="preserve">Class </t>
  </si>
  <si>
    <t>Amount</t>
  </si>
  <si>
    <t>JJ</t>
  </si>
  <si>
    <t>NN</t>
  </si>
  <si>
    <t>Total</t>
  </si>
  <si>
    <t xml:space="preserve">Indirect </t>
  </si>
  <si>
    <t>D08</t>
  </si>
  <si>
    <t>RR</t>
  </si>
  <si>
    <t>E16</t>
  </si>
  <si>
    <t>GG</t>
  </si>
  <si>
    <t>Energy costs, utilities, and space rental expenses</t>
  </si>
  <si>
    <t>Programmatic operational services</t>
  </si>
  <si>
    <t>Horizontal and vertical construction, improvements, maintenance and repair costs and land acquisition</t>
  </si>
  <si>
    <t>Entitlement programs</t>
  </si>
  <si>
    <t>Line Total</t>
  </si>
  <si>
    <t>Horizontal &amp; vertical construction, improvements, maintenance &amp; repair costs and land acquisition</t>
  </si>
  <si>
    <t>CC, HH, MM, NN and/or LL</t>
  </si>
  <si>
    <t>ENTER YOUR ISA BUDGET BELOW</t>
  </si>
  <si>
    <t>Indirect  (E16)</t>
  </si>
  <si>
    <t>Additional Fringe (if necessary)</t>
  </si>
  <si>
    <t>Fill in yellow section</t>
  </si>
  <si>
    <r>
      <rPr>
        <b/>
        <sz val="11"/>
        <color theme="1"/>
        <rFont val="Calibri"/>
        <family val="2"/>
        <scheme val="minor"/>
      </rPr>
      <t>Instructions:</t>
    </r>
    <r>
      <rPr>
        <sz val="11"/>
        <color theme="1"/>
        <rFont val="Calibri"/>
        <family val="2"/>
        <scheme val="minor"/>
      </rPr>
      <t xml:space="preserve">  Identify the object class(es) that make up each budgeted line item.                  (Fill in yellow section)</t>
    </r>
  </si>
  <si>
    <r>
      <rPr>
        <b/>
        <sz val="11"/>
        <color theme="1"/>
        <rFont val="Calibri"/>
        <family val="2"/>
        <scheme val="minor"/>
      </rPr>
      <t>Instructions:</t>
    </r>
    <r>
      <rPr>
        <sz val="11"/>
        <color theme="1"/>
        <rFont val="Calibri"/>
        <family val="2"/>
        <scheme val="minor"/>
      </rPr>
      <t xml:space="preserve">  Identify the object class(es) that make up each budgeted line item.                                                                                                                                                       (Fill in yellow section)</t>
    </r>
  </si>
  <si>
    <t xml:space="preserve">ISA Budget - FEDERAL GRANTS ONLY
This section is prepopulated based on the information entered below                            (yellow section: D31-D66). 
</t>
  </si>
  <si>
    <t xml:space="preserve">ISA Budget - STATE GRANTS ONLY
This section is prepopulated based on the information entered below                               (yellow section D31-D66). 
</t>
  </si>
  <si>
    <t>Special / Contracted Employee ***Not Subject to Fringe</t>
  </si>
  <si>
    <t>Approved Fringe 41.35% AA &amp; 1.85% CC</t>
  </si>
  <si>
    <t>Approved Fringe Rate
41.35% AA &amp;  1.85% CC</t>
  </si>
  <si>
    <t>Approved Fringe Rate
1.85% AA &amp; CC</t>
  </si>
  <si>
    <t>Approved Fringe 1.85% AA &amp; 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</si>
</sst>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7" formatCode="&quot;$&quot;#,##0.00_);\(&quot;$&quot;#,##0.00\)"/>
    <numFmt numFmtId="44" formatCode="_(&quot;$&quot;* #,##0.00_);_(&quot;$&quot;* \(#,##0.00\);_(&quot;$&quot;* &quot;-&quot;??_);_(@_)"/>
    <numFmt numFmtId="164" formatCode="&quot;$&quot;#,##0.00"/>
    <numFmt numFmtId="165" formatCode="&quot;$&quot;#,##0"/>
    <numFmt numFmtId="166" formatCode="_(&quot;$&quot;* #,##0_);_(&quot;$&quot;* \(#,##0\);_(&quot;$&quot;* &quot;-&quot;??_);_(@_)"/>
  </numFmts>
  <fonts count="23"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0"/>
      <name val="Arial"/>
      <family val="2"/>
    </font>
    <font>
      <b/>
      <sz val="10"/>
      <name val="Arial"/>
      <family val="2"/>
    </font>
    <font>
      <b/>
      <sz val="11"/>
      <name val="Calibri"/>
      <family val="2"/>
      <scheme val="minor"/>
    </font>
    <font>
      <sz val="11"/>
      <name val="Calibri"/>
      <family val="2"/>
      <scheme val="minor"/>
    </font>
    <font>
      <sz val="11"/>
      <color rgb="FFFF0000"/>
      <name val="Calibri"/>
      <family val="2"/>
      <scheme val="minor"/>
    </font>
    <font>
      <u/>
      <sz val="11"/>
      <color theme="10"/>
      <name val="Calibri"/>
      <family val="2"/>
    </font>
    <font>
      <b/>
      <u/>
      <sz val="12"/>
      <color theme="10"/>
      <name val="Calibri"/>
      <family val="2"/>
    </font>
    <font>
      <b/>
      <sz val="11"/>
      <color rgb="FFFF0000"/>
      <name val="Calibri"/>
      <family val="2"/>
      <scheme val="minor"/>
    </font>
    <font>
      <b/>
      <u/>
      <sz val="11"/>
      <color theme="10"/>
      <name val="Calibri"/>
      <family val="2"/>
      <scheme val="minor"/>
    </font>
    <font>
      <b/>
      <sz val="11"/>
      <color rgb="FF7030A0"/>
      <name val="Calibri"/>
      <family val="2"/>
      <scheme val="minor"/>
    </font>
    <font>
      <b/>
      <sz val="8"/>
      <color theme="1"/>
      <name val="Calibri"/>
      <family val="2"/>
      <scheme val="minor"/>
    </font>
    <font>
      <b/>
      <sz val="8"/>
      <name val="Arial"/>
      <family val="2"/>
    </font>
    <font>
      <u/>
      <sz val="10"/>
      <color indexed="12"/>
      <name val="Arial"/>
      <family val="2"/>
    </font>
    <font>
      <sz val="11"/>
      <color indexed="8"/>
      <name val="Calibri"/>
      <family val="2"/>
    </font>
    <font>
      <u/>
      <sz val="10"/>
      <color theme="10"/>
      <name val="Arial"/>
      <family val="2"/>
    </font>
    <font>
      <sz val="11"/>
      <color indexed="8"/>
      <name val="Calibri"/>
      <family val="2"/>
      <scheme val="minor"/>
    </font>
    <font>
      <sz val="12"/>
      <color theme="1"/>
      <name val="Calibri"/>
      <family val="2"/>
      <scheme val="minor"/>
    </font>
    <font>
      <b/>
      <u/>
      <sz val="11"/>
      <color theme="1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FFFCC"/>
        <bgColor indexed="64"/>
      </patternFill>
    </fill>
    <fill>
      <patternFill patternType="solid">
        <fgColor rgb="FFD9D9D9"/>
        <bgColor indexed="64"/>
      </patternFill>
    </fill>
    <fill>
      <patternFill patternType="solid">
        <fgColor theme="1"/>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0">
    <xf numFmtId="0" fontId="0" fillId="0" borderId="0"/>
    <xf numFmtId="44" fontId="2" fillId="0" borderId="0" applyFont="0" applyFill="0" applyBorder="0" applyAlignment="0" applyProtection="0"/>
    <xf numFmtId="0" fontId="5" fillId="0" borderId="0"/>
    <xf numFmtId="9" fontId="5" fillId="0" borderId="0" applyFont="0" applyFill="0" applyBorder="0" applyAlignment="0" applyProtection="0"/>
    <xf numFmtId="0" fontId="10" fillId="0" borderId="0" applyNumberFormat="0" applyFill="0" applyBorder="0" applyAlignment="0" applyProtection="0">
      <alignment vertical="top"/>
      <protection locked="0"/>
    </xf>
    <xf numFmtId="44" fontId="5" fillId="0" borderId="0" applyFont="0" applyFill="0" applyBorder="0" applyAlignment="0" applyProtection="0"/>
    <xf numFmtId="0" fontId="17" fillId="0" borderId="0" applyNumberFormat="0" applyFill="0" applyBorder="0" applyAlignment="0" applyProtection="0">
      <alignment vertical="top"/>
      <protection locked="0"/>
    </xf>
    <xf numFmtId="44" fontId="18" fillId="0" borderId="0" applyFont="0" applyFill="0" applyBorder="0" applyAlignment="0" applyProtection="0"/>
    <xf numFmtId="0" fontId="19" fillId="0" borderId="0" applyNumberFormat="0" applyFill="0" applyBorder="0" applyAlignment="0" applyProtection="0"/>
    <xf numFmtId="0" fontId="20" fillId="0" borderId="0"/>
  </cellStyleXfs>
  <cellXfs count="89">
    <xf numFmtId="0" fontId="0" fillId="0" borderId="0" xfId="0"/>
    <xf numFmtId="44" fontId="0" fillId="5" borderId="4" xfId="0" applyNumberFormat="1" applyFill="1" applyBorder="1" applyAlignment="1" applyProtection="1">
      <alignment horizontal="right" vertical="center" wrapText="1"/>
      <protection locked="0"/>
    </xf>
    <xf numFmtId="0" fontId="13" fillId="0" borderId="4" xfId="4" applyFont="1" applyBorder="1" applyAlignment="1" applyProtection="1">
      <alignment horizontal="center" vertical="center" wrapText="1"/>
    </xf>
    <xf numFmtId="44" fontId="0" fillId="5" borderId="4" xfId="0" applyNumberFormat="1" applyFont="1" applyFill="1" applyBorder="1" applyAlignment="1" applyProtection="1">
      <alignment horizontal="right" vertical="center" wrapText="1"/>
      <protection locked="0"/>
    </xf>
    <xf numFmtId="0" fontId="0" fillId="0" borderId="0" xfId="0" applyProtection="1"/>
    <xf numFmtId="0" fontId="0" fillId="0" borderId="0" xfId="0" applyAlignment="1" applyProtection="1"/>
    <xf numFmtId="0" fontId="0" fillId="0" borderId="0" xfId="0" applyAlignment="1" applyProtection="1">
      <alignment horizontal="center"/>
    </xf>
    <xf numFmtId="7" fontId="12" fillId="5" borderId="4" xfId="0" applyNumberFormat="1"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164" fontId="0" fillId="3" borderId="4" xfId="1" applyNumberFormat="1" applyFont="1" applyFill="1" applyBorder="1" applyAlignment="1" applyProtection="1">
      <alignment horizontal="center" vertical="center"/>
    </xf>
    <xf numFmtId="7" fontId="8" fillId="3" borderId="4" xfId="0" applyNumberFormat="1" applyFont="1" applyFill="1" applyBorder="1" applyAlignment="1" applyProtection="1">
      <alignment horizontal="right" vertical="center"/>
    </xf>
    <xf numFmtId="164" fontId="12" fillId="3" borderId="4" xfId="1" applyNumberFormat="1" applyFont="1" applyFill="1" applyBorder="1" applyAlignment="1" applyProtection="1">
      <alignment horizontal="center" vertical="center"/>
    </xf>
    <xf numFmtId="0" fontId="0" fillId="0" borderId="0" xfId="0" applyFill="1" applyProtection="1"/>
    <xf numFmtId="0" fontId="1" fillId="0" borderId="4" xfId="0" applyFont="1" applyBorder="1" applyAlignment="1" applyProtection="1">
      <alignment horizontal="center" vertical="center" wrapText="1"/>
    </xf>
    <xf numFmtId="0" fontId="1" fillId="0" borderId="4" xfId="0" applyFont="1" applyBorder="1" applyAlignment="1" applyProtection="1">
      <alignment horizontal="left" vertical="center"/>
    </xf>
    <xf numFmtId="44" fontId="0" fillId="5" borderId="4" xfId="0" applyNumberFormat="1" applyFont="1" applyFill="1" applyBorder="1" applyAlignment="1" applyProtection="1">
      <alignment horizontal="right" vertical="center" wrapText="1"/>
    </xf>
    <xf numFmtId="164" fontId="0" fillId="6" borderId="4" xfId="0" applyNumberFormat="1" applyFont="1" applyFill="1" applyBorder="1" applyAlignment="1" applyProtection="1">
      <alignment horizontal="right" vertical="center" wrapText="1"/>
    </xf>
    <xf numFmtId="0" fontId="1" fillId="0" borderId="4" xfId="0" applyFont="1" applyBorder="1" applyAlignment="1" applyProtection="1"/>
    <xf numFmtId="164" fontId="0" fillId="0" borderId="0" xfId="0" applyNumberFormat="1" applyFont="1" applyProtection="1"/>
    <xf numFmtId="0" fontId="12" fillId="5" borderId="5" xfId="0" applyFont="1" applyFill="1" applyBorder="1" applyAlignment="1" applyProtection="1">
      <alignment horizontal="center" vertical="center" wrapText="1"/>
    </xf>
    <xf numFmtId="0" fontId="0" fillId="0" borderId="0" xfId="0" applyFont="1" applyProtection="1"/>
    <xf numFmtId="164" fontId="0" fillId="7" borderId="4" xfId="1"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 fillId="0" borderId="4" xfId="0" applyFont="1" applyBorder="1" applyAlignment="1" applyProtection="1">
      <alignment wrapText="1"/>
    </xf>
    <xf numFmtId="0" fontId="0" fillId="0" borderId="0" xfId="0" applyFont="1" applyAlignment="1" applyProtection="1"/>
    <xf numFmtId="165" fontId="0" fillId="0" borderId="0" xfId="0" applyNumberFormat="1" applyFont="1" applyProtection="1"/>
    <xf numFmtId="0" fontId="1" fillId="0" borderId="11" xfId="0" applyFont="1" applyFill="1" applyBorder="1" applyAlignment="1" applyProtection="1"/>
    <xf numFmtId="0" fontId="0" fillId="0" borderId="14" xfId="0" applyBorder="1" applyProtection="1"/>
    <xf numFmtId="44" fontId="0" fillId="6" borderId="4" xfId="0" applyNumberFormat="1" applyFont="1" applyFill="1" applyBorder="1" applyAlignment="1" applyProtection="1">
      <alignment horizontal="right" vertical="center" wrapText="1"/>
    </xf>
    <xf numFmtId="0" fontId="0" fillId="0" borderId="16" xfId="0" applyBorder="1" applyProtection="1"/>
    <xf numFmtId="0" fontId="1" fillId="0" borderId="9" xfId="0" applyFont="1" applyBorder="1" applyAlignment="1" applyProtection="1">
      <alignment horizontal="center" vertical="center"/>
    </xf>
    <xf numFmtId="44" fontId="0" fillId="0" borderId="10" xfId="0" applyNumberFormat="1" applyBorder="1" applyAlignment="1" applyProtection="1"/>
    <xf numFmtId="0" fontId="1" fillId="0" borderId="15" xfId="0" applyFont="1" applyBorder="1" applyAlignment="1" applyProtection="1">
      <alignment horizontal="center" vertical="center"/>
    </xf>
    <xf numFmtId="0" fontId="12" fillId="0" borderId="12" xfId="0" applyFont="1" applyBorder="1" applyAlignment="1" applyProtection="1">
      <alignment horizontal="right"/>
    </xf>
    <xf numFmtId="44" fontId="9" fillId="0" borderId="13" xfId="0" applyNumberFormat="1" applyFont="1" applyBorder="1" applyAlignment="1" applyProtection="1"/>
    <xf numFmtId="0" fontId="1" fillId="0" borderId="0" xfId="0" applyFont="1" applyProtection="1"/>
    <xf numFmtId="6" fontId="0" fillId="0" borderId="0" xfId="0" applyNumberFormat="1" applyAlignment="1" applyProtection="1">
      <alignment horizontal="center"/>
    </xf>
    <xf numFmtId="164" fontId="8" fillId="2" borderId="4" xfId="0" applyNumberFormat="1" applyFont="1" applyFill="1" applyBorder="1" applyAlignment="1" applyProtection="1">
      <alignment horizontal="right" vertical="center"/>
    </xf>
    <xf numFmtId="44" fontId="0" fillId="0" borderId="0" xfId="0" applyNumberFormat="1" applyProtection="1"/>
    <xf numFmtId="0" fontId="1" fillId="0" borderId="4" xfId="0" applyFont="1" applyBorder="1" applyAlignment="1" applyProtection="1">
      <alignment horizontal="left" vertical="center" wrapText="1" indent="2"/>
    </xf>
    <xf numFmtId="164" fontId="0" fillId="2" borderId="4" xfId="0" applyNumberFormat="1" applyFill="1" applyBorder="1" applyAlignment="1" applyProtection="1">
      <alignment horizontal="right" vertical="center" wrapText="1"/>
    </xf>
    <xf numFmtId="44" fontId="0" fillId="0" borderId="6" xfId="0" applyNumberFormat="1" applyBorder="1" applyAlignment="1" applyProtection="1"/>
    <xf numFmtId="0" fontId="12" fillId="5" borderId="4" xfId="0" applyFont="1" applyFill="1" applyBorder="1" applyAlignment="1" applyProtection="1">
      <alignment horizontal="center" vertical="center" wrapText="1"/>
      <protection locked="0"/>
    </xf>
    <xf numFmtId="165" fontId="12" fillId="5" borderId="4" xfId="0" applyNumberFormat="1" applyFont="1" applyFill="1" applyBorder="1" applyAlignment="1" applyProtection="1">
      <alignment horizontal="center" vertical="center" wrapText="1"/>
      <protection locked="0"/>
    </xf>
    <xf numFmtId="0" fontId="1" fillId="4" borderId="1" xfId="0" applyFont="1" applyFill="1" applyBorder="1" applyAlignment="1" applyProtection="1">
      <alignment horizontal="right" vertical="center"/>
    </xf>
    <xf numFmtId="166" fontId="0" fillId="0" borderId="1" xfId="0" applyNumberFormat="1" applyFont="1" applyBorder="1" applyAlignment="1" applyProtection="1">
      <alignment horizontal="left"/>
    </xf>
    <xf numFmtId="0" fontId="0" fillId="0" borderId="17" xfId="0" applyBorder="1" applyProtection="1"/>
    <xf numFmtId="0" fontId="1" fillId="0" borderId="11" xfId="0" applyFont="1" applyFill="1" applyBorder="1" applyAlignment="1" applyProtection="1">
      <alignment horizontal="center"/>
    </xf>
    <xf numFmtId="0" fontId="0" fillId="0" borderId="17" xfId="0" applyBorder="1" applyAlignment="1" applyProtection="1">
      <alignment horizontal="left" vertical="top"/>
    </xf>
    <xf numFmtId="0" fontId="0" fillId="0" borderId="16" xfId="0" applyBorder="1" applyAlignment="1" applyProtection="1">
      <alignment horizontal="left" vertical="top"/>
    </xf>
    <xf numFmtId="0" fontId="6" fillId="0" borderId="4" xfId="0" applyFont="1" applyFill="1" applyBorder="1" applyAlignment="1" applyProtection="1">
      <alignment horizontal="center"/>
    </xf>
    <xf numFmtId="0" fontId="7" fillId="0" borderId="4" xfId="0" applyFont="1" applyFill="1" applyBorder="1" applyAlignment="1" applyProtection="1"/>
    <xf numFmtId="0" fontId="16" fillId="0" borderId="4" xfId="0" applyFont="1" applyFill="1" applyBorder="1" applyAlignment="1" applyProtection="1">
      <alignment horizontal="center"/>
    </xf>
    <xf numFmtId="0" fontId="5" fillId="0" borderId="4" xfId="0" applyFont="1" applyFill="1" applyBorder="1" applyAlignment="1" applyProtection="1"/>
    <xf numFmtId="44" fontId="0" fillId="2" borderId="4" xfId="0" applyNumberFormat="1" applyFont="1" applyFill="1" applyBorder="1" applyAlignment="1" applyProtection="1">
      <alignment horizontal="right" vertical="center" wrapText="1"/>
    </xf>
    <xf numFmtId="165" fontId="12" fillId="2" borderId="4" xfId="0" applyNumberFormat="1" applyFont="1" applyFill="1" applyBorder="1" applyAlignment="1" applyProtection="1">
      <alignment horizontal="center" vertical="center" wrapText="1"/>
    </xf>
    <xf numFmtId="44" fontId="0" fillId="6" borderId="4" xfId="0" applyNumberFormat="1" applyFill="1" applyBorder="1" applyAlignment="1" applyProtection="1">
      <alignment horizontal="right" vertical="center" wrapText="1"/>
    </xf>
    <xf numFmtId="0" fontId="0" fillId="0" borderId="4" xfId="0" applyBorder="1" applyProtection="1"/>
    <xf numFmtId="0" fontId="0" fillId="0" borderId="1" xfId="0" applyBorder="1" applyProtection="1"/>
    <xf numFmtId="0" fontId="0" fillId="0" borderId="2" xfId="0" applyBorder="1" applyProtection="1"/>
    <xf numFmtId="0" fontId="0" fillId="0" borderId="2" xfId="0" applyBorder="1" applyAlignment="1" applyProtection="1"/>
    <xf numFmtId="0" fontId="1" fillId="0" borderId="3" xfId="0" applyFont="1" applyBorder="1" applyProtection="1"/>
    <xf numFmtId="0" fontId="1" fillId="2" borderId="4" xfId="0" applyFont="1" applyFill="1" applyBorder="1" applyAlignment="1" applyProtection="1">
      <alignment horizontal="center" vertical="center" wrapText="1"/>
    </xf>
    <xf numFmtId="0" fontId="1" fillId="2" borderId="4" xfId="0" applyFont="1" applyFill="1" applyBorder="1" applyAlignment="1" applyProtection="1">
      <alignment horizontal="left" vertical="center"/>
    </xf>
    <xf numFmtId="0" fontId="6" fillId="2" borderId="4" xfId="0" applyFont="1" applyFill="1" applyBorder="1" applyAlignment="1" applyProtection="1">
      <alignment horizontal="center"/>
    </xf>
    <xf numFmtId="0" fontId="7" fillId="2" borderId="4" xfId="0" applyFont="1" applyFill="1" applyBorder="1" applyAlignment="1" applyProtection="1"/>
    <xf numFmtId="0" fontId="21" fillId="0" borderId="0" xfId="0" applyFont="1" applyProtection="1"/>
    <xf numFmtId="164" fontId="0" fillId="7" borderId="4" xfId="0" applyNumberFormat="1" applyFont="1" applyFill="1" applyBorder="1" applyAlignment="1" applyProtection="1">
      <alignment horizontal="right" vertical="center" wrapText="1"/>
    </xf>
    <xf numFmtId="0" fontId="1" fillId="0" borderId="2" xfId="0" applyFont="1" applyBorder="1" applyAlignment="1" applyProtection="1">
      <alignment horizontal="center"/>
    </xf>
    <xf numFmtId="44" fontId="0" fillId="7" borderId="4" xfId="0" applyNumberFormat="1" applyFill="1" applyBorder="1" applyAlignment="1" applyProtection="1">
      <alignment horizontal="right" vertical="center" wrapText="1"/>
    </xf>
    <xf numFmtId="44" fontId="0" fillId="7" borderId="4" xfId="0" applyNumberFormat="1" applyFont="1" applyFill="1" applyBorder="1" applyAlignment="1" applyProtection="1">
      <alignment horizontal="right" vertical="center" wrapText="1"/>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11" fillId="0" borderId="9" xfId="4" applyFont="1" applyBorder="1" applyAlignment="1" applyProtection="1">
      <alignment horizontal="center" vertical="center"/>
    </xf>
    <xf numFmtId="0" fontId="11" fillId="0" borderId="10" xfId="4" applyFont="1" applyBorder="1" applyAlignment="1" applyProtection="1">
      <alignment horizontal="center" vertical="center"/>
    </xf>
    <xf numFmtId="0" fontId="11" fillId="0" borderId="7" xfId="4" applyFont="1" applyBorder="1" applyAlignment="1" applyProtection="1">
      <alignment horizontal="center" vertical="center"/>
    </xf>
    <xf numFmtId="0" fontId="11" fillId="0" borderId="8" xfId="4" applyFont="1" applyBorder="1" applyAlignment="1" applyProtection="1">
      <alignment horizontal="center" vertical="center"/>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14" fillId="0" borderId="4" xfId="0" applyFont="1" applyBorder="1" applyAlignment="1" applyProtection="1">
      <alignment horizontal="center" vertical="center"/>
    </xf>
    <xf numFmtId="0" fontId="22" fillId="0" borderId="9" xfId="4" applyFont="1" applyBorder="1" applyAlignment="1" applyProtection="1">
      <alignment horizontal="center" vertical="center"/>
    </xf>
    <xf numFmtId="0" fontId="22" fillId="0" borderId="10" xfId="4" applyFont="1" applyBorder="1" applyAlignment="1" applyProtection="1">
      <alignment horizontal="center" vertical="center"/>
    </xf>
    <xf numFmtId="0" fontId="22" fillId="0" borderId="7" xfId="4" applyFont="1" applyBorder="1" applyAlignment="1" applyProtection="1">
      <alignment horizontal="center" vertical="center"/>
    </xf>
    <xf numFmtId="0" fontId="22" fillId="0" borderId="8" xfId="4" applyFont="1" applyBorder="1" applyAlignment="1" applyProtection="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10">
    <cellStyle name="Currency" xfId="1" builtinId="4"/>
    <cellStyle name="Currency 2" xfId="5" xr:uid="{3EC4E3AC-D4C8-498E-8F26-3FBEA8CEBD24}"/>
    <cellStyle name="Currency 3" xfId="7" xr:uid="{86D7CC15-595A-416F-8CBB-B2F50F701192}"/>
    <cellStyle name="Hyperlink" xfId="4" builtinId="8"/>
    <cellStyle name="Hyperlink 2" xfId="8" xr:uid="{3B029058-9FAC-4EA4-BAE1-736641623CAA}"/>
    <cellStyle name="Hyperlink 3" xfId="6" xr:uid="{E75405E0-3408-4C17-8494-CC93CFB4B832}"/>
    <cellStyle name="Normal" xfId="0" builtinId="0"/>
    <cellStyle name="Normal 2" xfId="2" xr:uid="{00000000-0005-0000-0000-000006000000}"/>
    <cellStyle name="Normal 3" xfId="9" xr:uid="{C188C387-1D31-41A1-87CC-98E3D6E27C2D}"/>
    <cellStyle name="Percent 2" xfId="3" xr:uid="{00000000-0005-0000-0000-000009000000}"/>
  </cellStyles>
  <dxfs count="86">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107158</xdr:colOff>
      <xdr:row>19</xdr:row>
      <xdr:rowOff>47626</xdr:rowOff>
    </xdr:from>
    <xdr:to>
      <xdr:col>18</xdr:col>
      <xdr:colOff>154781</xdr:colOff>
      <xdr:row>22</xdr:row>
      <xdr:rowOff>190499</xdr:rowOff>
    </xdr:to>
    <xdr:sp macro="" textlink="">
      <xdr:nvSpPr>
        <xdr:cNvPr id="2" name="Rectangular Callout 18">
          <a:extLst>
            <a:ext uri="{FF2B5EF4-FFF2-40B4-BE49-F238E27FC236}">
              <a16:creationId xmlns:a16="http://schemas.microsoft.com/office/drawing/2014/main" id="{64C27D3C-FE5B-4BEA-8F7C-3335CDD6FCF1}"/>
            </a:ext>
          </a:extLst>
        </xdr:cNvPr>
        <xdr:cNvSpPr/>
      </xdr:nvSpPr>
      <xdr:spPr>
        <a:xfrm>
          <a:off x="13870783" y="4238626"/>
          <a:ext cx="5976936" cy="738186"/>
        </a:xfrm>
        <a:prstGeom prst="wedgeRectCallout">
          <a:avLst>
            <a:gd name="adj1" fmla="val -26273"/>
            <a:gd name="adj2" fmla="val -103364"/>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NEW:</a:t>
          </a:r>
          <a:r>
            <a:rPr lang="en-US" sz="1100" baseline="0">
              <a:solidFill>
                <a:sysClr val="windowText" lastClr="000000"/>
              </a:solidFill>
            </a:rPr>
            <a:t>  Object Classes are prefilled  but can be edited by clicking the drop down menu when hovering over the cell. Make sure when selecting an Object Class in the drop down menu that it is allowable in that line by referring to Column J.</a:t>
          </a:r>
          <a:endParaRPr lang="en-US" sz="1100">
            <a:solidFill>
              <a:sysClr val="windowText" lastClr="000000"/>
            </a:solidFill>
          </a:endParaRPr>
        </a:p>
      </xdr:txBody>
    </xdr:sp>
    <xdr:clientData/>
  </xdr:twoCellAnchor>
  <xdr:twoCellAnchor>
    <xdr:from>
      <xdr:col>4</xdr:col>
      <xdr:colOff>47625</xdr:colOff>
      <xdr:row>27</xdr:row>
      <xdr:rowOff>146688</xdr:rowOff>
    </xdr:from>
    <xdr:to>
      <xdr:col>8</xdr:col>
      <xdr:colOff>1643061</xdr:colOff>
      <xdr:row>30</xdr:row>
      <xdr:rowOff>71438</xdr:rowOff>
    </xdr:to>
    <xdr:sp macro="" textlink="">
      <xdr:nvSpPr>
        <xdr:cNvPr id="3" name="Rectangular Callout 18">
          <a:extLst>
            <a:ext uri="{FF2B5EF4-FFF2-40B4-BE49-F238E27FC236}">
              <a16:creationId xmlns:a16="http://schemas.microsoft.com/office/drawing/2014/main" id="{5D265FCA-247B-4678-9EB9-976723466F43}"/>
            </a:ext>
          </a:extLst>
        </xdr:cNvPr>
        <xdr:cNvSpPr/>
      </xdr:nvSpPr>
      <xdr:spPr>
        <a:xfrm>
          <a:off x="5774531" y="5730719"/>
          <a:ext cx="4405311" cy="615313"/>
        </a:xfrm>
        <a:prstGeom prst="wedgeRectCallout">
          <a:avLst>
            <a:gd name="adj1" fmla="val -51824"/>
            <a:gd name="adj2" fmla="val -122261"/>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Cells</a:t>
          </a:r>
          <a:r>
            <a:rPr lang="en-US" sz="1100" baseline="0">
              <a:solidFill>
                <a:sysClr val="windowText" lastClr="000000"/>
              </a:solidFill>
            </a:rPr>
            <a:t> D7 through D23 are here only to calculate the combined FY23 and FY24 Objects Classes and are not editable. Please enter your Object Class budget below for FY23 (and FY24 when applicable)</a:t>
          </a:r>
        </a:p>
        <a:p>
          <a:pPr algn="l"/>
          <a:endParaRPr lang="en-US" sz="1100" baseline="0">
            <a:solidFill>
              <a:sysClr val="windowText" lastClr="000000"/>
            </a:solidFill>
          </a:endParaRPr>
        </a:p>
        <a:p>
          <a:pPr algn="l"/>
          <a:endParaRPr lang="en-US" sz="1100" baseline="0">
            <a:solidFill>
              <a:sysClr val="windowText" lastClr="000000"/>
            </a:solidFill>
          </a:endParaRPr>
        </a:p>
        <a:p>
          <a:pPr algn="l"/>
          <a:endParaRPr lang="en-US" sz="1100" baseline="0">
            <a:solidFill>
              <a:sysClr val="windowText" lastClr="000000"/>
            </a:solidFill>
          </a:endParaRPr>
        </a:p>
      </xdr:txBody>
    </xdr:sp>
    <xdr:clientData/>
  </xdr:twoCellAnchor>
  <xdr:twoCellAnchor>
    <xdr:from>
      <xdr:col>3</xdr:col>
      <xdr:colOff>11498</xdr:colOff>
      <xdr:row>0</xdr:row>
      <xdr:rowOff>0</xdr:rowOff>
    </xdr:from>
    <xdr:to>
      <xdr:col>6</xdr:col>
      <xdr:colOff>1047749</xdr:colOff>
      <xdr:row>3</xdr:row>
      <xdr:rowOff>130968</xdr:rowOff>
    </xdr:to>
    <xdr:sp macro="" textlink="">
      <xdr:nvSpPr>
        <xdr:cNvPr id="4" name="Rectangular Callout 18">
          <a:extLst>
            <a:ext uri="{FF2B5EF4-FFF2-40B4-BE49-F238E27FC236}">
              <a16:creationId xmlns:a16="http://schemas.microsoft.com/office/drawing/2014/main" id="{31FB5CC3-B053-4C38-A3CF-5F55E4DA9794}"/>
            </a:ext>
          </a:extLst>
        </xdr:cNvPr>
        <xdr:cNvSpPr/>
      </xdr:nvSpPr>
      <xdr:spPr>
        <a:xfrm>
          <a:off x="4809717" y="0"/>
          <a:ext cx="3667532" cy="702468"/>
        </a:xfrm>
        <a:prstGeom prst="wedgeRectCallout">
          <a:avLst>
            <a:gd name="adj1" fmla="val 34647"/>
            <a:gd name="adj2" fmla="val 139607"/>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Cells in column G turn green when the object class (column D) match line item (columns L through S). Please make sure all cells are green before submitting applicaiton.</a:t>
          </a:r>
          <a:endParaRPr 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83347</xdr:colOff>
      <xdr:row>19</xdr:row>
      <xdr:rowOff>47625</xdr:rowOff>
    </xdr:from>
    <xdr:to>
      <xdr:col>16</xdr:col>
      <xdr:colOff>702468</xdr:colOff>
      <xdr:row>23</xdr:row>
      <xdr:rowOff>23810</xdr:rowOff>
    </xdr:to>
    <xdr:sp macro="" textlink="">
      <xdr:nvSpPr>
        <xdr:cNvPr id="2" name="Rectangular Callout 18">
          <a:extLst>
            <a:ext uri="{FF2B5EF4-FFF2-40B4-BE49-F238E27FC236}">
              <a16:creationId xmlns:a16="http://schemas.microsoft.com/office/drawing/2014/main" id="{7537A3B9-53F9-4C23-9E76-6DF8BC17E0F9}"/>
            </a:ext>
          </a:extLst>
        </xdr:cNvPr>
        <xdr:cNvSpPr/>
      </xdr:nvSpPr>
      <xdr:spPr>
        <a:xfrm>
          <a:off x="13846972" y="4048125"/>
          <a:ext cx="5214934" cy="773904"/>
        </a:xfrm>
        <a:prstGeom prst="wedgeRectCallout">
          <a:avLst>
            <a:gd name="adj1" fmla="val -23023"/>
            <a:gd name="adj2" fmla="val -100494"/>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NEW:</a:t>
          </a:r>
          <a:r>
            <a:rPr lang="en-US" sz="1100" baseline="0">
              <a:solidFill>
                <a:sysClr val="windowText" lastClr="000000"/>
              </a:solidFill>
            </a:rPr>
            <a:t>  Object Classes are prefilled  but can be edited by clicking the drop down menu when hovering over the cell. Make sure when selecting an object class in the drop down menu that it is allowable in that Line by refering to Column J.</a:t>
          </a:r>
          <a:endParaRPr lang="en-US" sz="1100">
            <a:solidFill>
              <a:sysClr val="windowText" lastClr="000000"/>
            </a:solidFill>
          </a:endParaRPr>
        </a:p>
      </xdr:txBody>
    </xdr:sp>
    <xdr:clientData/>
  </xdr:twoCellAnchor>
  <xdr:twoCellAnchor>
    <xdr:from>
      <xdr:col>4</xdr:col>
      <xdr:colOff>35720</xdr:colOff>
      <xdr:row>27</xdr:row>
      <xdr:rowOff>63343</xdr:rowOff>
    </xdr:from>
    <xdr:to>
      <xdr:col>8</xdr:col>
      <xdr:colOff>1500187</xdr:colOff>
      <xdr:row>30</xdr:row>
      <xdr:rowOff>214312</xdr:rowOff>
    </xdr:to>
    <xdr:sp macro="" textlink="">
      <xdr:nvSpPr>
        <xdr:cNvPr id="3" name="Rectangular Callout 18">
          <a:extLst>
            <a:ext uri="{FF2B5EF4-FFF2-40B4-BE49-F238E27FC236}">
              <a16:creationId xmlns:a16="http://schemas.microsoft.com/office/drawing/2014/main" id="{980A65EC-D554-41AF-9EF7-F8704E4B4F36}"/>
            </a:ext>
          </a:extLst>
        </xdr:cNvPr>
        <xdr:cNvSpPr/>
      </xdr:nvSpPr>
      <xdr:spPr>
        <a:xfrm>
          <a:off x="5762626" y="5456874"/>
          <a:ext cx="4274342" cy="651032"/>
        </a:xfrm>
        <a:prstGeom prst="wedgeRectCallout">
          <a:avLst>
            <a:gd name="adj1" fmla="val -53166"/>
            <a:gd name="adj2" fmla="val -115264"/>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Cells</a:t>
          </a:r>
          <a:r>
            <a:rPr lang="en-US" sz="1100" baseline="0">
              <a:solidFill>
                <a:sysClr val="windowText" lastClr="000000"/>
              </a:solidFill>
            </a:rPr>
            <a:t> D7 through D23 are here only to calculate the combined FY23 and FY24 Objects Classes and are not editable. Please enter your Object Class budget below for FY23 (and FY24 when applicable)</a:t>
          </a:r>
        </a:p>
        <a:p>
          <a:pPr algn="l"/>
          <a:endParaRPr lang="en-US" sz="1100" baseline="0">
            <a:solidFill>
              <a:sysClr val="windowText" lastClr="000000"/>
            </a:solidFill>
          </a:endParaRPr>
        </a:p>
        <a:p>
          <a:pPr algn="l"/>
          <a:endParaRPr lang="en-US" sz="1100" baseline="0">
            <a:solidFill>
              <a:sysClr val="windowText" lastClr="000000"/>
            </a:solidFill>
          </a:endParaRPr>
        </a:p>
        <a:p>
          <a:pPr algn="l"/>
          <a:endParaRPr lang="en-US" sz="1100" baseline="0">
            <a:solidFill>
              <a:sysClr val="windowText" lastClr="000000"/>
            </a:solidFill>
          </a:endParaRPr>
        </a:p>
      </xdr:txBody>
    </xdr:sp>
    <xdr:clientData/>
  </xdr:twoCellAnchor>
  <xdr:twoCellAnchor>
    <xdr:from>
      <xdr:col>3</xdr:col>
      <xdr:colOff>11498</xdr:colOff>
      <xdr:row>0</xdr:row>
      <xdr:rowOff>0</xdr:rowOff>
    </xdr:from>
    <xdr:to>
      <xdr:col>6</xdr:col>
      <xdr:colOff>1047749</xdr:colOff>
      <xdr:row>3</xdr:row>
      <xdr:rowOff>130968</xdr:rowOff>
    </xdr:to>
    <xdr:sp macro="" textlink="">
      <xdr:nvSpPr>
        <xdr:cNvPr id="4" name="Rectangular Callout 18">
          <a:extLst>
            <a:ext uri="{FF2B5EF4-FFF2-40B4-BE49-F238E27FC236}">
              <a16:creationId xmlns:a16="http://schemas.microsoft.com/office/drawing/2014/main" id="{9D5F5431-DBD0-4A78-B32D-A99B19863B27}"/>
            </a:ext>
          </a:extLst>
        </xdr:cNvPr>
        <xdr:cNvSpPr/>
      </xdr:nvSpPr>
      <xdr:spPr>
        <a:xfrm>
          <a:off x="4809717" y="0"/>
          <a:ext cx="3667532" cy="702468"/>
        </a:xfrm>
        <a:prstGeom prst="wedgeRectCallout">
          <a:avLst>
            <a:gd name="adj1" fmla="val 35296"/>
            <a:gd name="adj2" fmla="val 129437"/>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Cells in column G turn green when the Object Class (column D) match Line item (columns L through S). Please make sure all cells are green before submitting applicaiton.</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my.sharepoint.com/Users/exr/Desktop/IDEA%20roadshow/FY20%20Consolidated%20application.Amherst.3.2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JC_Grants%20Mgmt\FY20%20ABE%20Blank%20Budge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assgov-my.sharepoint.com/Users/cxj/AppData/Local/Microsoft/Windows/INetCache/Content.Outlook/S08GQ527/FY20%20Perkins%20401%20draft_J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 val="DROP-DOWNS"/>
    </sheetNames>
    <sheetDataSet>
      <sheetData sheetId="0"/>
      <sheetData sheetId="1"/>
      <sheetData sheetId="2"/>
      <sheetData sheetId="3"/>
      <sheetData sheetId="4"/>
      <sheetData sheetId="5">
        <row r="50">
          <cell r="K50">
            <v>523388.82352941175</v>
          </cell>
        </row>
      </sheetData>
      <sheetData sheetId="6">
        <row r="16">
          <cell r="J16"/>
        </row>
      </sheetData>
      <sheetData sheetId="7">
        <row r="24">
          <cell r="J24">
            <v>0</v>
          </cell>
        </row>
      </sheetData>
      <sheetData sheetId="8"/>
      <sheetData sheetId="9"/>
      <sheetData sheetId="10"/>
      <sheetData sheetId="11"/>
      <sheetData sheetId="12"/>
      <sheetData sheetId="13"/>
      <sheetData sheetId="14"/>
      <sheetData sheetId="15">
        <row r="2">
          <cell r="F2">
            <v>4436055</v>
          </cell>
        </row>
      </sheetData>
      <sheetData sheetId="16"/>
      <sheetData sheetId="17"/>
      <sheetData sheetId="18"/>
      <sheetData sheetId="19">
        <row r="2">
          <cell r="C2" t="str">
            <v>Select One</v>
          </cell>
        </row>
        <row r="3">
          <cell r="B3" t="str">
            <v>Select One</v>
          </cell>
          <cell r="C3" t="str">
            <v>Assessment</v>
          </cell>
        </row>
        <row r="4">
          <cell r="B4" t="str">
            <v xml:space="preserve">Grant Program Manager/Coordinator </v>
          </cell>
          <cell r="C4" t="str">
            <v xml:space="preserve">Instruction-School day (public, K-12) </v>
          </cell>
        </row>
        <row r="5">
          <cell r="B5" t="str">
            <v xml:space="preserve">Other </v>
          </cell>
          <cell r="C5" t="str">
            <v xml:space="preserve">Instruction - Extended day/year (public, K-12) </v>
          </cell>
        </row>
        <row r="6">
          <cell r="C6" t="str">
            <v>High quality PD</v>
          </cell>
        </row>
        <row r="7">
          <cell r="B7" t="str">
            <v>Select One</v>
          </cell>
          <cell r="C7" t="str">
            <v>Data collection/management</v>
          </cell>
        </row>
        <row r="8">
          <cell r="B8" t="str">
            <v xml:space="preserve">Classroom Teachers  </v>
          </cell>
          <cell r="C8" t="str">
            <v>Behavioral supports</v>
          </cell>
        </row>
        <row r="9">
          <cell r="B9" t="str">
            <v xml:space="preserve">Instructional Coaches </v>
          </cell>
          <cell r="C9" t="str">
            <v>Instructional technology/digital learning</v>
          </cell>
        </row>
        <row r="10">
          <cell r="B10" t="str">
            <v xml:space="preserve">Certified Specialist Teachers (providing individualized instruction)  </v>
          </cell>
          <cell r="C10" t="str">
            <v>Inclusion practices</v>
          </cell>
        </row>
        <row r="11">
          <cell r="B11" t="str">
            <v xml:space="preserve">Instructional Coordinators and Team Leaders  </v>
          </cell>
          <cell r="C11" t="str">
            <v>Parent, family and community engagement</v>
          </cell>
        </row>
        <row r="12">
          <cell r="B12" t="str">
            <v xml:space="preserve">Medical / Therapeutic Services </v>
          </cell>
          <cell r="C12" t="str">
            <v>Planning and evaluation</v>
          </cell>
        </row>
        <row r="13">
          <cell r="B13" t="str">
            <v xml:space="preserve">Librarians and Media Center Directors </v>
          </cell>
          <cell r="C13" t="str">
            <v>Indentification and placement practices</v>
          </cell>
        </row>
        <row r="14">
          <cell r="B14" t="str">
            <v xml:space="preserve">Professional Development Directors/Coordinators  </v>
          </cell>
          <cell r="C14" t="str">
            <v>Program administration</v>
          </cell>
        </row>
        <row r="15">
          <cell r="B15" t="str">
            <v xml:space="preserve">Guidance or School Adjustment Counselors, Social Workers  </v>
          </cell>
          <cell r="C15" t="str">
            <v>Related services</v>
          </cell>
        </row>
        <row r="16">
          <cell r="B16" t="str">
            <v xml:space="preserve">Psychological Service Providers </v>
          </cell>
          <cell r="C16" t="str">
            <v>Student transportation</v>
          </cell>
        </row>
        <row r="17">
          <cell r="B17" t="str">
            <v xml:space="preserve">School Physicians and School Nurses  </v>
          </cell>
          <cell r="C17" t="str">
            <v>Other</v>
          </cell>
        </row>
        <row r="18">
          <cell r="B18" t="str">
            <v xml:space="preserve">Other  </v>
          </cell>
        </row>
        <row r="20">
          <cell r="B20" t="str">
            <v>Select One</v>
          </cell>
        </row>
        <row r="21">
          <cell r="B21" t="str">
            <v xml:space="preserve">Non-Clerical Paraprofessionals/Instructional Assistants </v>
          </cell>
        </row>
        <row r="22">
          <cell r="B22" t="str">
            <v xml:space="preserve">Secretary/Bookkeeper/Clerical Support  </v>
          </cell>
        </row>
        <row r="23">
          <cell r="B23" t="str">
            <v>Parent Liaisons</v>
          </cell>
        </row>
        <row r="24">
          <cell r="B24" t="str">
            <v xml:space="preserve"> Other </v>
          </cell>
        </row>
        <row r="26">
          <cell r="B26" t="str">
            <v>Select One</v>
          </cell>
        </row>
        <row r="27">
          <cell r="B27" t="str">
            <v>Teacher/ Instructional Staff Professional Days</v>
          </cell>
        </row>
        <row r="28">
          <cell r="B28" t="str">
            <v xml:space="preserve">Administrators </v>
          </cell>
        </row>
        <row r="29">
          <cell r="B29" t="str">
            <v xml:space="preserve">Other </v>
          </cell>
        </row>
        <row r="30">
          <cell r="B30" t="str">
            <v>Support Staff</v>
          </cell>
        </row>
        <row r="32">
          <cell r="B32" t="str">
            <v>Select One</v>
          </cell>
        </row>
        <row r="33">
          <cell r="B33" t="str">
            <v>Grant Program Manager/Coordinator (supervisory)</v>
          </cell>
        </row>
        <row r="34">
          <cell r="B34" t="str">
            <v xml:space="preserve">Certified Classroom Teachers (providing group instruction) </v>
          </cell>
        </row>
        <row r="35">
          <cell r="B35" t="str">
            <v>Certified Specialist Teachers (providing individualized instruction)</v>
          </cell>
        </row>
        <row r="36">
          <cell r="B36" t="str">
            <v>Non-Clerical Paraprofessionals/Instructional Assistants</v>
          </cell>
        </row>
        <row r="37">
          <cell r="B37" t="str">
            <v xml:space="preserve">Other </v>
          </cell>
        </row>
        <row r="39">
          <cell r="B39" t="str">
            <v>Select One</v>
          </cell>
        </row>
        <row r="40">
          <cell r="B40" t="str">
            <v xml:space="preserve">Instructional Services </v>
          </cell>
        </row>
        <row r="41">
          <cell r="B41" t="str">
            <v xml:space="preserve">Consultants/Professional  Development for Teachers &amp; Support Staff </v>
          </cell>
        </row>
        <row r="42">
          <cell r="B42" t="str">
            <v>Substitutes (long and/or short term)</v>
          </cell>
        </row>
        <row r="43">
          <cell r="B43" t="str">
            <v>Non-Clerical Paraprofessionals/Instructional Assistants</v>
          </cell>
        </row>
        <row r="44">
          <cell r="B44" t="str">
            <v xml:space="preserve">Secretary/Bookkeeper/Clerical Support </v>
          </cell>
        </row>
        <row r="45">
          <cell r="B45" t="str">
            <v xml:space="preserve">Contracted Service Providers -- Private School Services </v>
          </cell>
        </row>
        <row r="46">
          <cell r="B46" t="str">
            <v xml:space="preserve">Contracted Services Providers -- Other Student Services </v>
          </cell>
        </row>
        <row r="47">
          <cell r="B47" t="str">
            <v xml:space="preserve">Other </v>
          </cell>
        </row>
        <row r="49">
          <cell r="B49" t="str">
            <v>Select One</v>
          </cell>
        </row>
        <row r="50">
          <cell r="B50" t="str">
            <v xml:space="preserve">Textbooks and Related Software/Media/Materials </v>
          </cell>
        </row>
        <row r="51">
          <cell r="B51" t="str">
            <v>Instructional Technology</v>
          </cell>
        </row>
        <row r="52">
          <cell r="B52" t="str">
            <v>Other Instructional Materials (non-testing/assessment)</v>
          </cell>
        </row>
        <row r="53">
          <cell r="B53" t="str">
            <v>Testing and Assessment Materials</v>
          </cell>
        </row>
        <row r="54">
          <cell r="B54" t="str">
            <v xml:space="preserve">General Classroom Supplies </v>
          </cell>
        </row>
        <row r="55">
          <cell r="B55" t="str">
            <v xml:space="preserve">Office Supplies  </v>
          </cell>
        </row>
        <row r="56">
          <cell r="B56" t="str">
            <v xml:space="preserve">Other </v>
          </cell>
        </row>
        <row r="58">
          <cell r="B58" t="str">
            <v>Select One</v>
          </cell>
        </row>
        <row r="59">
          <cell r="B59" t="str">
            <v>Memberships/Subscriptions</v>
          </cell>
        </row>
        <row r="60">
          <cell r="B60" t="str">
            <v xml:space="preserve">Advertising  </v>
          </cell>
        </row>
        <row r="61">
          <cell r="B61" t="str">
            <v xml:space="preserve">Student Transportation Services </v>
          </cell>
        </row>
        <row r="62">
          <cell r="B62" t="str">
            <v xml:space="preserve"> Rental/Lease of Equipment</v>
          </cell>
        </row>
        <row r="63">
          <cell r="B63" t="str">
            <v>Maintenance of Equipment</v>
          </cell>
        </row>
        <row r="64">
          <cell r="B64" t="str">
            <v xml:space="preserve">Maintenance of Technology </v>
          </cell>
        </row>
        <row r="65">
          <cell r="B65" t="str">
            <v xml:space="preserve">Tuition to Non-Public Schools </v>
          </cell>
        </row>
        <row r="66">
          <cell r="B66" t="str">
            <v xml:space="preserve">Tuition to Out-of-State Schools </v>
          </cell>
        </row>
        <row r="67">
          <cell r="B67" t="str">
            <v>Tuition to Collaboratives</v>
          </cell>
        </row>
        <row r="68">
          <cell r="B68" t="str">
            <v xml:space="preserve">Rental Lease of Buildings  </v>
          </cell>
        </row>
        <row r="69">
          <cell r="B69" t="str">
            <v xml:space="preserve">Utility Services/ Telephone </v>
          </cell>
        </row>
        <row r="70">
          <cell r="B70" t="str">
            <v xml:space="preserve">Other  </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row r="2">
          <cell r="A2">
            <v>1</v>
          </cell>
        </row>
      </sheetData>
      <sheetData sheetId="9">
        <row r="2">
          <cell r="A2">
            <v>1</v>
          </cell>
          <cell r="B2" t="str">
            <v>08010000</v>
          </cell>
          <cell r="C2" t="str">
            <v>Assabet Valley Regional Vocational Technical</v>
          </cell>
          <cell r="D2" t="str">
            <v>Public School District</v>
          </cell>
          <cell r="E2" t="str">
            <v>Superintendent</v>
          </cell>
          <cell r="F2" t="str">
            <v>Ernest Houle</v>
          </cell>
          <cell r="G2" t="str">
            <v>215 Fitchburg Street</v>
          </cell>
          <cell r="I2" t="str">
            <v>Marlborough</v>
          </cell>
          <cell r="J2" t="str">
            <v>MA</v>
          </cell>
          <cell r="K2" t="str">
            <v>01752</v>
          </cell>
          <cell r="L2" t="str">
            <v>Ellie Rounds-Bloom</v>
          </cell>
          <cell r="M2" t="str">
            <v>781-338-3128</v>
          </cell>
          <cell r="N2" t="str">
            <v>erounds-bloom@doe.mass.edu</v>
          </cell>
          <cell r="O2">
            <v>28</v>
          </cell>
          <cell r="P2">
            <v>1103</v>
          </cell>
        </row>
        <row r="3">
          <cell r="A3">
            <v>2</v>
          </cell>
          <cell r="B3" t="str">
            <v>00160000</v>
          </cell>
          <cell r="C3" t="str">
            <v>Attleboro</v>
          </cell>
          <cell r="D3" t="str">
            <v>Public School District</v>
          </cell>
          <cell r="E3" t="str">
            <v>Superintendent</v>
          </cell>
          <cell r="F3" t="str">
            <v>David Sawyer</v>
          </cell>
          <cell r="G3" t="str">
            <v>100 Rathbun Willard Drive</v>
          </cell>
          <cell r="I3" t="str">
            <v>Attleboro</v>
          </cell>
          <cell r="J3" t="str">
            <v>MA</v>
          </cell>
          <cell r="K3" t="str">
            <v>02703</v>
          </cell>
          <cell r="L3" t="str">
            <v>Ellie Rounds-Bloom</v>
          </cell>
          <cell r="M3" t="str">
            <v>781-338-3128</v>
          </cell>
          <cell r="N3" t="str">
            <v>erounds-bloom@doe.mass.edu</v>
          </cell>
          <cell r="O3">
            <v>381</v>
          </cell>
          <cell r="P3">
            <v>5791</v>
          </cell>
        </row>
        <row r="4">
          <cell r="A4">
            <v>3</v>
          </cell>
          <cell r="B4" t="str">
            <v>00200000</v>
          </cell>
          <cell r="C4" t="str">
            <v>Barnstable</v>
          </cell>
          <cell r="D4" t="str">
            <v>Public School District</v>
          </cell>
          <cell r="E4" t="str">
            <v>Superintendent</v>
          </cell>
          <cell r="F4" t="str">
            <v>Meg Mayo-Brown</v>
          </cell>
          <cell r="G4" t="str">
            <v>P O Box 955</v>
          </cell>
          <cell r="I4" t="str">
            <v>Hyannis</v>
          </cell>
          <cell r="J4" t="str">
            <v>MA</v>
          </cell>
          <cell r="K4" t="str">
            <v>02601</v>
          </cell>
          <cell r="L4" t="str">
            <v>Beth O'Connell</v>
          </cell>
          <cell r="M4" t="str">
            <v>781-338-3132</v>
          </cell>
          <cell r="N4" t="str">
            <v>EO'Connell@doe.mass.edu</v>
          </cell>
          <cell r="O4">
            <v>471</v>
          </cell>
          <cell r="P4">
            <v>4728</v>
          </cell>
        </row>
        <row r="5">
          <cell r="A5">
            <v>4</v>
          </cell>
          <cell r="B5" t="str">
            <v>00300000</v>
          </cell>
          <cell r="C5" t="str">
            <v>Beverly</v>
          </cell>
          <cell r="D5" t="str">
            <v>Public School District</v>
          </cell>
          <cell r="E5" t="str">
            <v>Superintendent</v>
          </cell>
          <cell r="F5" t="str">
            <v>Steven Hiersche</v>
          </cell>
          <cell r="G5" t="str">
            <v>70 Balch St.</v>
          </cell>
          <cell r="I5" t="str">
            <v>Beverly</v>
          </cell>
          <cell r="J5" t="str">
            <v>MA</v>
          </cell>
          <cell r="K5" t="str">
            <v>01915</v>
          </cell>
          <cell r="L5" t="str">
            <v>Deb Walker</v>
          </cell>
          <cell r="M5" t="str">
            <v>781-338-3127</v>
          </cell>
          <cell r="N5" t="str">
            <v>djwalker@doe.mass.edu</v>
          </cell>
          <cell r="O5">
            <v>171</v>
          </cell>
          <cell r="P5">
            <v>4385</v>
          </cell>
        </row>
        <row r="6">
          <cell r="A6">
            <v>5</v>
          </cell>
          <cell r="B6" t="str">
            <v>08050000</v>
          </cell>
          <cell r="C6" t="str">
            <v>Blackstone Valley Regional Vocational Technical</v>
          </cell>
          <cell r="D6" t="str">
            <v>Public School District</v>
          </cell>
          <cell r="E6" t="str">
            <v>Superintendent</v>
          </cell>
          <cell r="F6" t="str">
            <v>Michael Fitzpatrick</v>
          </cell>
          <cell r="G6" t="str">
            <v>65 Pleasant Street</v>
          </cell>
          <cell r="I6" t="str">
            <v>Upton</v>
          </cell>
          <cell r="J6" t="str">
            <v>MA</v>
          </cell>
          <cell r="K6" t="str">
            <v>01568</v>
          </cell>
          <cell r="L6" t="str">
            <v>Aneesh Sahni</v>
          </cell>
          <cell r="M6" t="str">
            <v>781-338-3532</v>
          </cell>
          <cell r="N6" t="str">
            <v>aneesh.sahni@doe.mass.edu</v>
          </cell>
          <cell r="O6">
            <v>3</v>
          </cell>
          <cell r="P6">
            <v>1220</v>
          </cell>
        </row>
        <row r="7">
          <cell r="A7">
            <v>6</v>
          </cell>
          <cell r="B7" t="str">
            <v>08060000</v>
          </cell>
          <cell r="C7" t="str">
            <v>Blue Hills Regional Vocational Technical</v>
          </cell>
          <cell r="D7" t="str">
            <v>Public School District</v>
          </cell>
          <cell r="E7" t="str">
            <v>Superintendent</v>
          </cell>
          <cell r="F7" t="str">
            <v>James Quaglia</v>
          </cell>
          <cell r="G7" t="str">
            <v>800 Randolph Street</v>
          </cell>
          <cell r="I7" t="str">
            <v>Canton</v>
          </cell>
          <cell r="J7" t="str">
            <v>MA</v>
          </cell>
          <cell r="K7" t="str">
            <v>02021</v>
          </cell>
          <cell r="L7" t="str">
            <v>Deb Walker</v>
          </cell>
          <cell r="M7" t="str">
            <v>781-338-3127</v>
          </cell>
          <cell r="N7" t="str">
            <v>djwalker@doe.mass.edu</v>
          </cell>
          <cell r="O7">
            <v>4</v>
          </cell>
          <cell r="P7">
            <v>842</v>
          </cell>
        </row>
        <row r="8">
          <cell r="A8">
            <v>7</v>
          </cell>
          <cell r="B8" t="str">
            <v>00350000</v>
          </cell>
          <cell r="C8" t="str">
            <v>Boston</v>
          </cell>
          <cell r="D8" t="str">
            <v>Public School District</v>
          </cell>
          <cell r="E8" t="str">
            <v>Superintendent</v>
          </cell>
          <cell r="F8" t="str">
            <v>Tommy Chang</v>
          </cell>
          <cell r="G8" t="str">
            <v>2300 Washington Street</v>
          </cell>
          <cell r="I8" t="str">
            <v>Roxbury</v>
          </cell>
          <cell r="J8" t="str">
            <v>MA</v>
          </cell>
          <cell r="K8" t="str">
            <v>02119</v>
          </cell>
          <cell r="L8" t="str">
            <v>Julia Foodman</v>
          </cell>
          <cell r="M8" t="str">
            <v>781-338-3577</v>
          </cell>
          <cell r="N8" t="str">
            <v>jfoodman@doe.mass.edu</v>
          </cell>
          <cell r="O8">
            <v>15445</v>
          </cell>
          <cell r="P8">
            <v>49775</v>
          </cell>
        </row>
        <row r="9">
          <cell r="A9">
            <v>8</v>
          </cell>
          <cell r="B9" t="str">
            <v>09100000</v>
          </cell>
          <cell r="C9" t="str">
            <v>Bristol County Agricultural</v>
          </cell>
          <cell r="D9" t="str">
            <v>Public School District</v>
          </cell>
          <cell r="E9" t="str">
            <v>Superintendent</v>
          </cell>
          <cell r="F9" t="str">
            <v>Adele Sands</v>
          </cell>
          <cell r="G9" t="str">
            <v>135 Center Street</v>
          </cell>
          <cell r="I9" t="str">
            <v>Dighton</v>
          </cell>
          <cell r="J9" t="str">
            <v>MA</v>
          </cell>
          <cell r="K9" t="str">
            <v>02715</v>
          </cell>
          <cell r="L9" t="str">
            <v>Deb Walker</v>
          </cell>
          <cell r="M9" t="str">
            <v>781-338-3127</v>
          </cell>
          <cell r="N9" t="str">
            <v>djwalker@doe.mass.edu</v>
          </cell>
          <cell r="O9">
            <v>0</v>
          </cell>
          <cell r="P9">
            <v>457</v>
          </cell>
        </row>
        <row r="10">
          <cell r="A10">
            <v>9</v>
          </cell>
          <cell r="B10" t="str">
            <v>08100000</v>
          </cell>
          <cell r="C10" t="str">
            <v>Bristol-Plymouth Regional Vocational Technical</v>
          </cell>
          <cell r="D10" t="str">
            <v>Public School District</v>
          </cell>
          <cell r="E10" t="str">
            <v>Superintendent</v>
          </cell>
          <cell r="F10" t="str">
            <v>Alexandre Magalhaes</v>
          </cell>
          <cell r="G10" t="str">
            <v>207 Hart Street</v>
          </cell>
          <cell r="I10" t="str">
            <v>Taunton</v>
          </cell>
          <cell r="J10" t="str">
            <v>MA</v>
          </cell>
          <cell r="K10" t="str">
            <v>02780</v>
          </cell>
          <cell r="L10" t="str">
            <v>Russ Fleming</v>
          </cell>
          <cell r="M10" t="str">
            <v>781-338-6529</v>
          </cell>
          <cell r="N10" t="str">
            <v>RFleming@doe.mass.edu</v>
          </cell>
          <cell r="O10">
            <v>3</v>
          </cell>
          <cell r="P10">
            <v>1247</v>
          </cell>
        </row>
        <row r="11">
          <cell r="A11">
            <v>10</v>
          </cell>
          <cell r="B11" t="str">
            <v>00440000</v>
          </cell>
          <cell r="C11" t="str">
            <v>Brockton</v>
          </cell>
          <cell r="D11" t="str">
            <v>Public School District</v>
          </cell>
          <cell r="E11" t="str">
            <v>Superintendent</v>
          </cell>
          <cell r="F11" t="str">
            <v>Kathleen Smith</v>
          </cell>
          <cell r="G11" t="str">
            <v>43 Crescent Street</v>
          </cell>
          <cell r="I11" t="str">
            <v>Brockton</v>
          </cell>
          <cell r="J11" t="str">
            <v>MA</v>
          </cell>
          <cell r="K11" t="str">
            <v>02301</v>
          </cell>
          <cell r="L11" t="str">
            <v>Sue Mazzarella</v>
          </cell>
          <cell r="M11" t="str">
            <v>781-338-3587</v>
          </cell>
          <cell r="N11" t="str">
            <v>smazzarella@doe.mass.edu</v>
          </cell>
          <cell r="O11">
            <v>4161</v>
          </cell>
          <cell r="P11">
            <v>16527</v>
          </cell>
        </row>
        <row r="12">
          <cell r="A12">
            <v>11</v>
          </cell>
          <cell r="B12" t="str">
            <v>00460000</v>
          </cell>
          <cell r="C12" t="str">
            <v>Brookline</v>
          </cell>
          <cell r="D12" t="str">
            <v>Public School District</v>
          </cell>
          <cell r="E12" t="str">
            <v>Superintendent</v>
          </cell>
          <cell r="F12" t="str">
            <v>Andrew Bott</v>
          </cell>
          <cell r="G12" t="str">
            <v>333 Washington Street</v>
          </cell>
          <cell r="I12" t="str">
            <v>Brookline</v>
          </cell>
          <cell r="J12" t="str">
            <v>MA</v>
          </cell>
          <cell r="K12" t="str">
            <v>02445</v>
          </cell>
          <cell r="L12" t="str">
            <v>Julia Foodman</v>
          </cell>
          <cell r="M12" t="str">
            <v>781-338-3577</v>
          </cell>
          <cell r="N12" t="str">
            <v>jfoodman@doe.mass.edu</v>
          </cell>
          <cell r="O12">
            <v>808</v>
          </cell>
          <cell r="P12">
            <v>7493</v>
          </cell>
        </row>
        <row r="13">
          <cell r="A13">
            <v>12</v>
          </cell>
          <cell r="B13" t="str">
            <v>00490000</v>
          </cell>
          <cell r="C13" t="str">
            <v>Cambridge</v>
          </cell>
          <cell r="D13" t="str">
            <v>Public School District</v>
          </cell>
          <cell r="E13" t="str">
            <v>Superintendent</v>
          </cell>
          <cell r="F13" t="str">
            <v>Kenneth Salim</v>
          </cell>
          <cell r="G13" t="str">
            <v>159 Thorndike Street</v>
          </cell>
          <cell r="I13" t="str">
            <v>Cambridge</v>
          </cell>
          <cell r="J13" t="str">
            <v>MA</v>
          </cell>
          <cell r="K13" t="str">
            <v>02141</v>
          </cell>
          <cell r="L13" t="str">
            <v>Alex Lilley</v>
          </cell>
          <cell r="M13" t="str">
            <v>781-338-6212</v>
          </cell>
          <cell r="N13" t="str">
            <v>alilley@doe.mass.edu</v>
          </cell>
          <cell r="O13">
            <v>577</v>
          </cell>
          <cell r="P13">
            <v>6357</v>
          </cell>
        </row>
        <row r="14">
          <cell r="A14">
            <v>13</v>
          </cell>
          <cell r="B14" t="str">
            <v>08150000</v>
          </cell>
          <cell r="C14" t="str">
            <v>Cape Cod Regional Vocational Technical</v>
          </cell>
          <cell r="D14" t="str">
            <v>Public School District</v>
          </cell>
          <cell r="E14" t="str">
            <v>Superintendent</v>
          </cell>
          <cell r="F14" t="str">
            <v>Robert Sanborn</v>
          </cell>
          <cell r="G14" t="str">
            <v>351 Pleasant Lake Avenue</v>
          </cell>
          <cell r="I14" t="str">
            <v>Harwich</v>
          </cell>
          <cell r="J14" t="str">
            <v>MA</v>
          </cell>
          <cell r="K14" t="str">
            <v>02645</v>
          </cell>
          <cell r="L14" t="str">
            <v>Julia Foodman</v>
          </cell>
          <cell r="M14" t="str">
            <v>781-338-3577</v>
          </cell>
          <cell r="N14" t="str">
            <v>jfoodman@doe.mass.edu</v>
          </cell>
          <cell r="O14">
            <v>9</v>
          </cell>
          <cell r="P14">
            <v>580</v>
          </cell>
        </row>
        <row r="15">
          <cell r="A15">
            <v>14</v>
          </cell>
          <cell r="B15" t="str">
            <v>06350000</v>
          </cell>
          <cell r="C15" t="str">
            <v>Central Berkshire</v>
          </cell>
          <cell r="D15" t="str">
            <v>Public School District</v>
          </cell>
          <cell r="E15" t="str">
            <v>Superintendent</v>
          </cell>
          <cell r="F15" t="str">
            <v>Laurie Casna</v>
          </cell>
          <cell r="G15" t="str">
            <v>PO Box 299</v>
          </cell>
          <cell r="H15" t="str">
            <v>Rt 8</v>
          </cell>
          <cell r="I15" t="str">
            <v>Dalton</v>
          </cell>
          <cell r="J15" t="str">
            <v>MA</v>
          </cell>
          <cell r="K15" t="str">
            <v>01227</v>
          </cell>
          <cell r="L15" t="str">
            <v>Alex Lilley</v>
          </cell>
          <cell r="M15" t="str">
            <v>781-338-6212</v>
          </cell>
          <cell r="N15" t="str">
            <v>alilley@doe.mass.edu</v>
          </cell>
          <cell r="O15">
            <v>8</v>
          </cell>
          <cell r="P15">
            <v>1546</v>
          </cell>
        </row>
        <row r="16">
          <cell r="A16">
            <v>15</v>
          </cell>
          <cell r="B16" t="str">
            <v>00610000</v>
          </cell>
          <cell r="C16" t="str">
            <v>Chicopee</v>
          </cell>
          <cell r="D16" t="str">
            <v>Public School District</v>
          </cell>
          <cell r="E16" t="str">
            <v>Superintendent</v>
          </cell>
          <cell r="F16" t="str">
            <v>Richard Rege</v>
          </cell>
          <cell r="G16" t="str">
            <v>180 Broadway Street</v>
          </cell>
          <cell r="I16" t="str">
            <v>Chicopee</v>
          </cell>
          <cell r="J16" t="str">
            <v>MA</v>
          </cell>
          <cell r="K16" t="str">
            <v>01020</v>
          </cell>
          <cell r="L16" t="str">
            <v>Beth O'Connell</v>
          </cell>
          <cell r="M16" t="str">
            <v>781-338-3132</v>
          </cell>
          <cell r="N16" t="str">
            <v>EO'Connell@doe.mass.edu</v>
          </cell>
          <cell r="O16">
            <v>462</v>
          </cell>
          <cell r="P16">
            <v>7255</v>
          </cell>
        </row>
        <row r="17">
          <cell r="A17">
            <v>16</v>
          </cell>
          <cell r="B17" t="str">
            <v>00640000</v>
          </cell>
          <cell r="C17" t="str">
            <v>Clinton</v>
          </cell>
          <cell r="D17" t="str">
            <v>Public School District</v>
          </cell>
          <cell r="E17" t="str">
            <v>Superintendent</v>
          </cell>
          <cell r="F17" t="str">
            <v>Steven Meyer</v>
          </cell>
          <cell r="G17" t="str">
            <v>150 School Street</v>
          </cell>
          <cell r="I17" t="str">
            <v>Clinton</v>
          </cell>
          <cell r="J17" t="str">
            <v>MA</v>
          </cell>
          <cell r="K17" t="str">
            <v>01510</v>
          </cell>
          <cell r="L17" t="str">
            <v>Alex Lilley</v>
          </cell>
          <cell r="M17" t="str">
            <v>781-338-6212</v>
          </cell>
          <cell r="N17" t="str">
            <v>alilley@doe.mass.edu</v>
          </cell>
          <cell r="O17">
            <v>168</v>
          </cell>
          <cell r="P17">
            <v>1765</v>
          </cell>
        </row>
        <row r="18">
          <cell r="A18">
            <v>17</v>
          </cell>
          <cell r="B18" t="str">
            <v>06500000</v>
          </cell>
          <cell r="C18" t="str">
            <v>Dighton-Rehoboth</v>
          </cell>
          <cell r="D18" t="str">
            <v>Public School District</v>
          </cell>
          <cell r="E18" t="str">
            <v>Superintendent</v>
          </cell>
          <cell r="F18" t="str">
            <v>Anthony Azar</v>
          </cell>
          <cell r="G18" t="str">
            <v>2700 Regional Road</v>
          </cell>
          <cell r="I18" t="str">
            <v>North Dighton</v>
          </cell>
          <cell r="J18" t="str">
            <v>MA</v>
          </cell>
          <cell r="K18" t="str">
            <v>02764</v>
          </cell>
          <cell r="L18" t="str">
            <v>Julia Foodman</v>
          </cell>
          <cell r="M18" t="str">
            <v>781-338-3577</v>
          </cell>
          <cell r="N18" t="str">
            <v>jfoodman@doe.mass.edu</v>
          </cell>
          <cell r="O18">
            <v>4</v>
          </cell>
          <cell r="P18">
            <v>2842</v>
          </cell>
        </row>
        <row r="19">
          <cell r="A19">
            <v>18</v>
          </cell>
          <cell r="B19" t="str">
            <v>08170000</v>
          </cell>
          <cell r="C19" t="str">
            <v>Essex North Shore Agricultural and Technical School District</v>
          </cell>
          <cell r="D19" t="str">
            <v>Public School District</v>
          </cell>
          <cell r="E19" t="str">
            <v>Superintendent</v>
          </cell>
          <cell r="F19" t="str">
            <v>William Lupini</v>
          </cell>
          <cell r="G19" t="str">
            <v>565 Maple Street</v>
          </cell>
          <cell r="H19" t="str">
            <v>P.O. Box 346</v>
          </cell>
          <cell r="I19" t="str">
            <v>Hathorne</v>
          </cell>
          <cell r="J19" t="str">
            <v>MA</v>
          </cell>
          <cell r="K19" t="str">
            <v>01937</v>
          </cell>
          <cell r="L19" t="str">
            <v>Beth O'Connell</v>
          </cell>
          <cell r="M19" t="str">
            <v>781-338-3132</v>
          </cell>
          <cell r="N19" t="str">
            <v>EO'Connell@doe.mass.edu</v>
          </cell>
          <cell r="O19">
            <v>4</v>
          </cell>
          <cell r="P19">
            <v>1367</v>
          </cell>
        </row>
        <row r="20">
          <cell r="A20">
            <v>19</v>
          </cell>
          <cell r="B20" t="str">
            <v>00930000</v>
          </cell>
          <cell r="C20" t="str">
            <v>Everett</v>
          </cell>
          <cell r="D20" t="str">
            <v>Public School District</v>
          </cell>
          <cell r="E20" t="str">
            <v>Superintendent</v>
          </cell>
          <cell r="F20" t="str">
            <v>Frederick Foresteire</v>
          </cell>
          <cell r="G20" t="str">
            <v>121 Vine Street</v>
          </cell>
          <cell r="I20" t="str">
            <v>Everett</v>
          </cell>
          <cell r="J20" t="str">
            <v>MA</v>
          </cell>
          <cell r="K20" t="str">
            <v>02149</v>
          </cell>
          <cell r="L20" t="str">
            <v>Ellie Rounds-Bloom</v>
          </cell>
          <cell r="M20" t="str">
            <v>781-338-3128</v>
          </cell>
          <cell r="N20" t="str">
            <v>erounds-bloom@doe.mass.edu</v>
          </cell>
          <cell r="O20">
            <v>1470</v>
          </cell>
          <cell r="P20">
            <v>6567</v>
          </cell>
        </row>
        <row r="21">
          <cell r="A21">
            <v>20</v>
          </cell>
          <cell r="B21" t="str">
            <v>00950000</v>
          </cell>
          <cell r="C21" t="str">
            <v>Fall River</v>
          </cell>
          <cell r="D21" t="str">
            <v>Public School District</v>
          </cell>
          <cell r="E21" t="str">
            <v>Superintendent</v>
          </cell>
          <cell r="F21" t="str">
            <v>Matthew Malone</v>
          </cell>
          <cell r="G21" t="str">
            <v>417 Rock Street</v>
          </cell>
          <cell r="I21" t="str">
            <v>Fall River</v>
          </cell>
          <cell r="J21" t="str">
            <v>MA</v>
          </cell>
          <cell r="K21" t="str">
            <v>02720</v>
          </cell>
          <cell r="L21" t="str">
            <v>Sue Mazzarella</v>
          </cell>
          <cell r="M21" t="str">
            <v>781-338-3587</v>
          </cell>
          <cell r="N21" t="str">
            <v>smazzarella@doe.mass.edu</v>
          </cell>
          <cell r="O21">
            <v>1671</v>
          </cell>
          <cell r="P21">
            <v>9902</v>
          </cell>
        </row>
        <row r="22">
          <cell r="A22">
            <v>21</v>
          </cell>
          <cell r="B22" t="str">
            <v>00960000</v>
          </cell>
          <cell r="C22" t="str">
            <v>Falmouth</v>
          </cell>
          <cell r="D22" t="str">
            <v>Public School District</v>
          </cell>
          <cell r="E22" t="str">
            <v>Superintendent</v>
          </cell>
          <cell r="F22" t="str">
            <v>Nancy Taylor</v>
          </cell>
          <cell r="G22" t="str">
            <v>340 Teaticket Hwy</v>
          </cell>
          <cell r="I22" t="str">
            <v>East Falmouth</v>
          </cell>
          <cell r="J22" t="str">
            <v>MA</v>
          </cell>
          <cell r="K22" t="str">
            <v>02536</v>
          </cell>
          <cell r="L22" t="str">
            <v>Beth O'Connell</v>
          </cell>
          <cell r="M22" t="str">
            <v>781-338-3132</v>
          </cell>
          <cell r="N22" t="str">
            <v>EO'Connell@doe.mass.edu</v>
          </cell>
          <cell r="O22">
            <v>108</v>
          </cell>
          <cell r="P22">
            <v>3264</v>
          </cell>
        </row>
        <row r="23">
          <cell r="A23">
            <v>22</v>
          </cell>
          <cell r="B23" t="str">
            <v>00970000</v>
          </cell>
          <cell r="C23" t="str">
            <v>Fitchburg</v>
          </cell>
          <cell r="D23" t="str">
            <v>Public School District</v>
          </cell>
          <cell r="E23" t="str">
            <v>Superintendent</v>
          </cell>
          <cell r="F23" t="str">
            <v>Andre Ravenelle</v>
          </cell>
          <cell r="G23" t="str">
            <v>376 South Street</v>
          </cell>
          <cell r="I23" t="str">
            <v>Fitchburg</v>
          </cell>
          <cell r="J23" t="str">
            <v>MA</v>
          </cell>
          <cell r="K23" t="str">
            <v>01420</v>
          </cell>
          <cell r="L23" t="str">
            <v>Russ Fleming</v>
          </cell>
          <cell r="M23" t="str">
            <v>781-338-6529</v>
          </cell>
          <cell r="N23" t="str">
            <v>RFleming@doe.mass.edu</v>
          </cell>
          <cell r="O23">
            <v>756</v>
          </cell>
          <cell r="P23">
            <v>5165</v>
          </cell>
        </row>
        <row r="24">
          <cell r="A24">
            <v>23</v>
          </cell>
          <cell r="B24" t="str">
            <v>01000000</v>
          </cell>
          <cell r="C24" t="str">
            <v>Framingham</v>
          </cell>
          <cell r="D24" t="str">
            <v>Public School District</v>
          </cell>
          <cell r="E24" t="str">
            <v>Superintendent</v>
          </cell>
          <cell r="F24" t="str">
            <v>Robert Tremblay</v>
          </cell>
          <cell r="G24" t="str">
            <v>73 Mt. Wayte Avenue</v>
          </cell>
          <cell r="H24" t="str">
            <v>Suite 5</v>
          </cell>
          <cell r="I24" t="str">
            <v>Framingham</v>
          </cell>
          <cell r="J24" t="str">
            <v>MA</v>
          </cell>
          <cell r="K24" t="str">
            <v>01702</v>
          </cell>
          <cell r="L24" t="str">
            <v>Aneesh Sahni</v>
          </cell>
          <cell r="M24" t="str">
            <v>781-338-3532</v>
          </cell>
          <cell r="N24" t="str">
            <v>aneesh.sahni@doe.mass.edu</v>
          </cell>
          <cell r="O24">
            <v>1960</v>
          </cell>
          <cell r="P24">
            <v>8471</v>
          </cell>
        </row>
        <row r="25">
          <cell r="A25">
            <v>24</v>
          </cell>
          <cell r="B25" t="str">
            <v>08180000</v>
          </cell>
          <cell r="C25" t="str">
            <v>Franklin County Regional Vocational Technical</v>
          </cell>
          <cell r="D25" t="str">
            <v>Public School District</v>
          </cell>
          <cell r="E25" t="str">
            <v>Superintendent</v>
          </cell>
          <cell r="F25" t="str">
            <v>Richard Martin</v>
          </cell>
          <cell r="G25" t="str">
            <v>82 Industrial Blvd</v>
          </cell>
          <cell r="I25" t="str">
            <v>Turners Falls</v>
          </cell>
          <cell r="J25" t="str">
            <v>MA</v>
          </cell>
          <cell r="K25" t="str">
            <v>01376</v>
          </cell>
          <cell r="L25" t="str">
            <v>Sue Mazzarella</v>
          </cell>
          <cell r="M25" t="str">
            <v>781-338-3587</v>
          </cell>
          <cell r="N25" t="str">
            <v>smazzarella@doe.mass.edu</v>
          </cell>
          <cell r="O25">
            <v>1</v>
          </cell>
          <cell r="P25">
            <v>476</v>
          </cell>
        </row>
        <row r="26">
          <cell r="A26">
            <v>25</v>
          </cell>
          <cell r="B26" t="str">
            <v>01070000</v>
          </cell>
          <cell r="C26" t="str">
            <v>Gloucester</v>
          </cell>
          <cell r="D26" t="str">
            <v>Public School District</v>
          </cell>
          <cell r="E26" t="str">
            <v>Superintendent</v>
          </cell>
          <cell r="F26" t="str">
            <v>Richard Safier</v>
          </cell>
          <cell r="G26" t="str">
            <v>2 Blackburn Drive</v>
          </cell>
          <cell r="I26" t="str">
            <v>Gloucester</v>
          </cell>
          <cell r="J26" t="str">
            <v>MA</v>
          </cell>
          <cell r="K26" t="str">
            <v>01930</v>
          </cell>
          <cell r="L26" t="str">
            <v>Beth O'Connell</v>
          </cell>
          <cell r="M26" t="str">
            <v>781-338-3132</v>
          </cell>
          <cell r="N26" t="str">
            <v>EO'Connell@doe.mass.edu</v>
          </cell>
          <cell r="O26">
            <v>167</v>
          </cell>
          <cell r="P26">
            <v>2798</v>
          </cell>
        </row>
        <row r="27">
          <cell r="A27">
            <v>26</v>
          </cell>
          <cell r="B27" t="str">
            <v>08210000</v>
          </cell>
          <cell r="C27" t="str">
            <v>Greater Fall River Regional Vocational Technical</v>
          </cell>
          <cell r="D27" t="str">
            <v>Public School District</v>
          </cell>
          <cell r="E27" t="str">
            <v>Superintendent</v>
          </cell>
          <cell r="F27" t="str">
            <v>Thomas Aubin</v>
          </cell>
          <cell r="G27" t="str">
            <v>251 Stonehaven Rd</v>
          </cell>
          <cell r="I27" t="str">
            <v>Fall River</v>
          </cell>
          <cell r="J27" t="str">
            <v>MA</v>
          </cell>
          <cell r="K27" t="str">
            <v>02723</v>
          </cell>
          <cell r="L27" t="str">
            <v>Alex Lilley</v>
          </cell>
          <cell r="M27" t="str">
            <v>781-338-6212</v>
          </cell>
          <cell r="N27" t="str">
            <v>alilley@doe.mass.edu</v>
          </cell>
          <cell r="O27">
            <v>31</v>
          </cell>
          <cell r="P27">
            <v>1377</v>
          </cell>
        </row>
        <row r="28">
          <cell r="A28">
            <v>27</v>
          </cell>
          <cell r="B28" t="str">
            <v>08230000</v>
          </cell>
          <cell r="C28" t="str">
            <v>Greater Lawrence Regional Vocational Technical</v>
          </cell>
          <cell r="D28" t="str">
            <v>Public School District</v>
          </cell>
          <cell r="E28" t="str">
            <v>Superintendent</v>
          </cell>
          <cell r="F28" t="str">
            <v>John Lavoie</v>
          </cell>
          <cell r="G28" t="str">
            <v>57 River Rd</v>
          </cell>
          <cell r="I28" t="str">
            <v>Andover</v>
          </cell>
          <cell r="J28" t="str">
            <v>MA</v>
          </cell>
          <cell r="K28" t="str">
            <v>01810</v>
          </cell>
          <cell r="L28" t="str">
            <v>Ellie Rounds-Bloom</v>
          </cell>
          <cell r="M28" t="str">
            <v>781-338-3128</v>
          </cell>
          <cell r="N28" t="str">
            <v>erounds-bloom@doe.mass.edu</v>
          </cell>
          <cell r="O28">
            <v>187</v>
          </cell>
          <cell r="P28">
            <v>1492</v>
          </cell>
        </row>
        <row r="29">
          <cell r="A29">
            <v>28</v>
          </cell>
          <cell r="B29" t="str">
            <v>08280000</v>
          </cell>
          <cell r="C29" t="str">
            <v>Greater Lowell Regional Vocational Technical</v>
          </cell>
          <cell r="D29" t="str">
            <v>Public School District</v>
          </cell>
          <cell r="E29" t="str">
            <v>Superintendent</v>
          </cell>
          <cell r="F29" t="str">
            <v>Joseph Mastrocola</v>
          </cell>
          <cell r="G29" t="str">
            <v>250 Pawtucket Blvd</v>
          </cell>
          <cell r="I29" t="str">
            <v>Tyngsborough</v>
          </cell>
          <cell r="J29" t="str">
            <v>MA</v>
          </cell>
          <cell r="K29" t="str">
            <v>01879</v>
          </cell>
          <cell r="L29" t="str">
            <v>Deb Walker</v>
          </cell>
          <cell r="M29" t="str">
            <v>781-338-3127</v>
          </cell>
          <cell r="N29" t="str">
            <v>djwalker@doe.mass.edu</v>
          </cell>
          <cell r="O29">
            <v>136</v>
          </cell>
          <cell r="P29">
            <v>2201</v>
          </cell>
        </row>
        <row r="30">
          <cell r="A30">
            <v>29</v>
          </cell>
          <cell r="B30" t="str">
            <v>08250000</v>
          </cell>
          <cell r="C30" t="str">
            <v>Greater New Bedford Regional Vocational Technical</v>
          </cell>
          <cell r="D30" t="str">
            <v>Public School District</v>
          </cell>
          <cell r="E30" t="str">
            <v>Superintendent</v>
          </cell>
          <cell r="F30" t="str">
            <v>James O'Brien</v>
          </cell>
          <cell r="G30" t="str">
            <v>1121 Ashley Blvd</v>
          </cell>
          <cell r="I30" t="str">
            <v>New Bedford</v>
          </cell>
          <cell r="J30" t="str">
            <v>MA</v>
          </cell>
          <cell r="K30" t="str">
            <v>02745</v>
          </cell>
          <cell r="L30" t="str">
            <v>Aneesh Sahni</v>
          </cell>
          <cell r="M30" t="str">
            <v>781-338-3532</v>
          </cell>
          <cell r="N30" t="str">
            <v>aneesh.sahni@doe.mass.edu</v>
          </cell>
          <cell r="O30">
            <v>66</v>
          </cell>
          <cell r="P30">
            <v>2132</v>
          </cell>
        </row>
        <row r="31">
          <cell r="A31">
            <v>30</v>
          </cell>
          <cell r="B31" t="str">
            <v>01280000</v>
          </cell>
          <cell r="C31" t="str">
            <v>Haverhill</v>
          </cell>
          <cell r="D31" t="str">
            <v>Public School District</v>
          </cell>
          <cell r="E31" t="str">
            <v>Superintendent</v>
          </cell>
          <cell r="F31" t="str">
            <v>James Scully</v>
          </cell>
          <cell r="G31" t="str">
            <v>4 Summer Street</v>
          </cell>
          <cell r="I31" t="str">
            <v>Haverhill</v>
          </cell>
          <cell r="J31" t="str">
            <v>MA</v>
          </cell>
          <cell r="K31" t="str">
            <v>01830</v>
          </cell>
          <cell r="L31" t="str">
            <v>Ellie Rounds-Bloom</v>
          </cell>
          <cell r="M31" t="str">
            <v>781-338-3128</v>
          </cell>
          <cell r="N31" t="str">
            <v>erounds-bloom@doe.mass.edu</v>
          </cell>
          <cell r="O31">
            <v>790</v>
          </cell>
          <cell r="P31">
            <v>7311</v>
          </cell>
        </row>
        <row r="32">
          <cell r="A32">
            <v>31</v>
          </cell>
          <cell r="B32" t="str">
            <v>01370000</v>
          </cell>
          <cell r="C32" t="str">
            <v>Holyoke</v>
          </cell>
          <cell r="D32" t="str">
            <v>Public School District</v>
          </cell>
          <cell r="E32" t="str">
            <v>Superintendent</v>
          </cell>
          <cell r="F32" t="str">
            <v>Stephen Zrike</v>
          </cell>
          <cell r="G32" t="str">
            <v>57 Suffolk Street</v>
          </cell>
          <cell r="I32" t="str">
            <v>Holyoke</v>
          </cell>
          <cell r="J32" t="str">
            <v>MA</v>
          </cell>
          <cell r="K32" t="str">
            <v>01040</v>
          </cell>
          <cell r="L32" t="str">
            <v>Alex Lilley</v>
          </cell>
          <cell r="M32" t="str">
            <v>781-338-6212</v>
          </cell>
          <cell r="N32" t="str">
            <v>alilley@doe.mass.edu</v>
          </cell>
          <cell r="O32">
            <v>1285</v>
          </cell>
          <cell r="P32">
            <v>5141</v>
          </cell>
        </row>
        <row r="33">
          <cell r="A33">
            <v>32</v>
          </cell>
          <cell r="B33" t="str">
            <v>01500000</v>
          </cell>
          <cell r="C33" t="str">
            <v>Lee</v>
          </cell>
          <cell r="D33" t="str">
            <v>Public School District</v>
          </cell>
          <cell r="E33" t="str">
            <v>Superintendent</v>
          </cell>
          <cell r="F33" t="str">
            <v>H. Eberwein</v>
          </cell>
          <cell r="G33" t="str">
            <v>300A Greylock St</v>
          </cell>
          <cell r="I33" t="str">
            <v>Lee</v>
          </cell>
          <cell r="J33" t="str">
            <v>MA</v>
          </cell>
          <cell r="K33" t="str">
            <v>01238</v>
          </cell>
          <cell r="L33" t="str">
            <v>Sue Mazzarella</v>
          </cell>
          <cell r="M33" t="str">
            <v>781-338-3587</v>
          </cell>
          <cell r="N33" t="str">
            <v>smazzarella@doe.mass.edu</v>
          </cell>
          <cell r="O33">
            <v>27</v>
          </cell>
          <cell r="P33">
            <v>673</v>
          </cell>
        </row>
        <row r="34">
          <cell r="A34">
            <v>33</v>
          </cell>
          <cell r="B34" t="str">
            <v>01510000</v>
          </cell>
          <cell r="C34" t="str">
            <v>Leicester</v>
          </cell>
          <cell r="D34" t="str">
            <v>Public School District</v>
          </cell>
          <cell r="E34" t="str">
            <v>Superintendent</v>
          </cell>
          <cell r="F34" t="str">
            <v>Marilyn Tencza</v>
          </cell>
          <cell r="G34" t="str">
            <v>1078 Main Street</v>
          </cell>
          <cell r="I34" t="str">
            <v>Leicester</v>
          </cell>
          <cell r="J34" t="str">
            <v>MA</v>
          </cell>
          <cell r="K34" t="str">
            <v>01524</v>
          </cell>
          <cell r="L34" t="str">
            <v>Aneesh Sahni</v>
          </cell>
          <cell r="M34" t="str">
            <v>781-338-3532</v>
          </cell>
          <cell r="N34" t="str">
            <v>aneesh.sahni@doe.mass.edu</v>
          </cell>
          <cell r="O34">
            <v>43</v>
          </cell>
          <cell r="P34">
            <v>1490</v>
          </cell>
        </row>
        <row r="35">
          <cell r="A35">
            <v>34</v>
          </cell>
          <cell r="B35" t="str">
            <v>01600000</v>
          </cell>
          <cell r="C35" t="str">
            <v>Lowell</v>
          </cell>
          <cell r="D35" t="str">
            <v>Public School District</v>
          </cell>
          <cell r="E35" t="str">
            <v>Superintendent</v>
          </cell>
          <cell r="F35" t="str">
            <v>Salah Khelfaoui</v>
          </cell>
          <cell r="G35" t="str">
            <v>155 Merrimack Street</v>
          </cell>
          <cell r="I35" t="str">
            <v>Lowell</v>
          </cell>
          <cell r="J35" t="str">
            <v>MA</v>
          </cell>
          <cell r="K35" t="str">
            <v>01852</v>
          </cell>
          <cell r="L35" t="str">
            <v>Deb Walker</v>
          </cell>
          <cell r="M35" t="str">
            <v>781-338-3127</v>
          </cell>
          <cell r="N35" t="str">
            <v>djwalker@doe.mass.edu</v>
          </cell>
          <cell r="O35">
            <v>3606</v>
          </cell>
          <cell r="P35">
            <v>14004</v>
          </cell>
        </row>
        <row r="36">
          <cell r="A36">
            <v>35</v>
          </cell>
          <cell r="B36" t="str">
            <v>01630000</v>
          </cell>
          <cell r="C36" t="str">
            <v>Lynn</v>
          </cell>
          <cell r="D36" t="str">
            <v>Public School District</v>
          </cell>
          <cell r="E36" t="str">
            <v>Superintendent</v>
          </cell>
          <cell r="F36" t="str">
            <v>Catherine Latham</v>
          </cell>
          <cell r="G36" t="str">
            <v>100 Bennett St</v>
          </cell>
          <cell r="I36" t="str">
            <v>Lynn</v>
          </cell>
          <cell r="J36" t="str">
            <v>MA</v>
          </cell>
          <cell r="K36" t="str">
            <v>01905</v>
          </cell>
          <cell r="L36" t="str">
            <v>Aneesh Sahni</v>
          </cell>
          <cell r="M36" t="str">
            <v>781-338-3532</v>
          </cell>
          <cell r="N36" t="str">
            <v>aneesh.sahni@doe.mass.edu</v>
          </cell>
          <cell r="O36">
            <v>3591</v>
          </cell>
          <cell r="P36">
            <v>15385</v>
          </cell>
        </row>
        <row r="37">
          <cell r="A37">
            <v>36</v>
          </cell>
          <cell r="B37" t="str">
            <v>01710000</v>
          </cell>
          <cell r="C37" t="str">
            <v>Marshfield</v>
          </cell>
          <cell r="D37" t="str">
            <v>Public School District</v>
          </cell>
          <cell r="E37" t="str">
            <v>Superintendent</v>
          </cell>
          <cell r="F37" t="str">
            <v>Jeffrey Granatino</v>
          </cell>
          <cell r="G37" t="str">
            <v>76 South River Street</v>
          </cell>
          <cell r="I37" t="str">
            <v>Marshfield</v>
          </cell>
          <cell r="J37" t="str">
            <v>MA</v>
          </cell>
          <cell r="K37" t="str">
            <v>02050</v>
          </cell>
          <cell r="L37" t="str">
            <v>Aneesh Sahni</v>
          </cell>
          <cell r="M37" t="str">
            <v>781-338-3532</v>
          </cell>
          <cell r="N37" t="str">
            <v>aneesh.sahni@doe.mass.edu</v>
          </cell>
          <cell r="O37">
            <v>42</v>
          </cell>
          <cell r="P37">
            <v>4040</v>
          </cell>
        </row>
        <row r="38">
          <cell r="A38">
            <v>37</v>
          </cell>
          <cell r="B38" t="str">
            <v>07000000</v>
          </cell>
          <cell r="C38" t="str">
            <v>Martha's Vineyard</v>
          </cell>
          <cell r="D38" t="str">
            <v>Public School District</v>
          </cell>
          <cell r="E38" t="str">
            <v>Superintendent</v>
          </cell>
          <cell r="F38" t="str">
            <v>Matthew D'Andrea</v>
          </cell>
          <cell r="G38" t="str">
            <v>4 Pine Street</v>
          </cell>
          <cell r="I38" t="str">
            <v>Vineyard Haven</v>
          </cell>
          <cell r="J38" t="str">
            <v>MA</v>
          </cell>
          <cell r="K38" t="str">
            <v>02568</v>
          </cell>
          <cell r="L38" t="str">
            <v>Sue Mazzarella</v>
          </cell>
          <cell r="M38" t="str">
            <v>781-338-3587</v>
          </cell>
          <cell r="N38" t="str">
            <v>smazzarella@doe.mass.edu</v>
          </cell>
          <cell r="O38">
            <v>64</v>
          </cell>
          <cell r="P38">
            <v>635</v>
          </cell>
        </row>
        <row r="39">
          <cell r="A39">
            <v>38</v>
          </cell>
          <cell r="B39" t="str">
            <v>01760000</v>
          </cell>
          <cell r="C39" t="str">
            <v>Medford</v>
          </cell>
          <cell r="D39" t="str">
            <v>Public School District</v>
          </cell>
          <cell r="E39" t="str">
            <v>Superintendent</v>
          </cell>
          <cell r="F39" t="str">
            <v>Roy Belson</v>
          </cell>
          <cell r="G39" t="str">
            <v>489 Winthrop Street</v>
          </cell>
          <cell r="I39" t="str">
            <v>Medford</v>
          </cell>
          <cell r="J39" t="str">
            <v>MA</v>
          </cell>
          <cell r="K39" t="str">
            <v>02155</v>
          </cell>
          <cell r="L39" t="str">
            <v>Sue Mazzarella</v>
          </cell>
          <cell r="M39" t="str">
            <v>781-338-3587</v>
          </cell>
          <cell r="N39" t="str">
            <v>smazzarella@doe.mass.edu</v>
          </cell>
          <cell r="O39">
            <v>486</v>
          </cell>
          <cell r="P39">
            <v>4230</v>
          </cell>
        </row>
        <row r="40">
          <cell r="A40">
            <v>39</v>
          </cell>
          <cell r="B40" t="str">
            <v>01810000</v>
          </cell>
          <cell r="C40" t="str">
            <v>Methuen</v>
          </cell>
          <cell r="D40" t="str">
            <v>Public School District</v>
          </cell>
          <cell r="E40" t="str">
            <v>Superintendent</v>
          </cell>
          <cell r="F40" t="str">
            <v>Judith Scannell</v>
          </cell>
          <cell r="G40" t="str">
            <v>10 Ditson Place</v>
          </cell>
          <cell r="I40" t="str">
            <v>Methuen</v>
          </cell>
          <cell r="J40" t="str">
            <v>MA</v>
          </cell>
          <cell r="K40" t="str">
            <v>01844</v>
          </cell>
          <cell r="L40" t="str">
            <v>Aneesh Sahni</v>
          </cell>
          <cell r="M40" t="str">
            <v>781-338-3532</v>
          </cell>
          <cell r="N40" t="str">
            <v>aneesh.sahni@doe.mass.edu</v>
          </cell>
          <cell r="O40">
            <v>649</v>
          </cell>
          <cell r="P40">
            <v>6868</v>
          </cell>
        </row>
        <row r="41">
          <cell r="A41">
            <v>40</v>
          </cell>
          <cell r="B41" t="str">
            <v>01850000</v>
          </cell>
          <cell r="C41" t="str">
            <v>Milford</v>
          </cell>
          <cell r="D41" t="str">
            <v>Public School District</v>
          </cell>
          <cell r="E41" t="str">
            <v>Superintendent</v>
          </cell>
          <cell r="F41" t="str">
            <v>Kevin Mcintyre</v>
          </cell>
          <cell r="G41" t="str">
            <v>31 West Fountain Street</v>
          </cell>
          <cell r="I41" t="str">
            <v>Milford</v>
          </cell>
          <cell r="J41" t="str">
            <v>MA</v>
          </cell>
          <cell r="K41" t="str">
            <v>01757</v>
          </cell>
          <cell r="L41" t="str">
            <v>Julia Foodman</v>
          </cell>
          <cell r="M41" t="str">
            <v>781-338-3577</v>
          </cell>
          <cell r="N41" t="str">
            <v>jfoodman@doe.mass.edu</v>
          </cell>
          <cell r="O41">
            <v>683</v>
          </cell>
          <cell r="P41">
            <v>4081</v>
          </cell>
        </row>
        <row r="42">
          <cell r="A42">
            <v>41</v>
          </cell>
          <cell r="B42" t="str">
            <v>08300000</v>
          </cell>
          <cell r="C42" t="str">
            <v>Minuteman Regional Vocational Technical</v>
          </cell>
          <cell r="D42" t="str">
            <v>Public School District</v>
          </cell>
          <cell r="E42" t="str">
            <v>Superintendent</v>
          </cell>
          <cell r="F42" t="str">
            <v>Edward Bouquillon</v>
          </cell>
          <cell r="G42" t="str">
            <v>758 Marrett Rd</v>
          </cell>
          <cell r="I42" t="str">
            <v>Lexington</v>
          </cell>
          <cell r="J42" t="str">
            <v>MA</v>
          </cell>
          <cell r="K42" t="str">
            <v>02421</v>
          </cell>
          <cell r="L42" t="str">
            <v>Julia Foodman</v>
          </cell>
          <cell r="M42" t="str">
            <v>781-338-3577</v>
          </cell>
          <cell r="N42" t="str">
            <v>jfoodman@doe.mass.edu</v>
          </cell>
          <cell r="O42">
            <v>8</v>
          </cell>
          <cell r="P42">
            <v>531</v>
          </cell>
        </row>
        <row r="43">
          <cell r="A43">
            <v>42</v>
          </cell>
          <cell r="B43" t="str">
            <v>08320000</v>
          </cell>
          <cell r="C43" t="str">
            <v>Montachusett Regional Vocational Technical</v>
          </cell>
          <cell r="D43" t="str">
            <v>Public School District</v>
          </cell>
          <cell r="E43" t="str">
            <v>Superintendent</v>
          </cell>
          <cell r="F43" t="str">
            <v>Sheila Harrity</v>
          </cell>
          <cell r="G43" t="str">
            <v>1050 Westminster Street</v>
          </cell>
          <cell r="I43" t="str">
            <v>Fitchburg</v>
          </cell>
          <cell r="J43" t="str">
            <v>MA</v>
          </cell>
          <cell r="K43" t="str">
            <v>01420</v>
          </cell>
          <cell r="L43" t="str">
            <v>Beth O'Connell</v>
          </cell>
          <cell r="M43" t="str">
            <v>781-338-3132</v>
          </cell>
          <cell r="N43" t="str">
            <v>EO'Connell@doe.mass.edu</v>
          </cell>
          <cell r="O43">
            <v>8</v>
          </cell>
          <cell r="P43">
            <v>1395</v>
          </cell>
        </row>
        <row r="44">
          <cell r="A44">
            <v>43</v>
          </cell>
          <cell r="B44" t="str">
            <v>08520000</v>
          </cell>
          <cell r="C44" t="str">
            <v>Nashoba Valley Regional Vocational Technical</v>
          </cell>
          <cell r="D44" t="str">
            <v>Public School District</v>
          </cell>
          <cell r="E44" t="str">
            <v>Superintendent</v>
          </cell>
          <cell r="F44" t="str">
            <v>Denise Pigeon</v>
          </cell>
          <cell r="G44" t="str">
            <v>100 Littleton Road</v>
          </cell>
          <cell r="I44" t="str">
            <v>Westford</v>
          </cell>
          <cell r="J44" t="str">
            <v>MA</v>
          </cell>
          <cell r="K44" t="str">
            <v>01886</v>
          </cell>
          <cell r="L44" t="str">
            <v>Alex Lilley</v>
          </cell>
          <cell r="M44" t="str">
            <v>781-338-6212</v>
          </cell>
          <cell r="N44" t="str">
            <v>alilley@doe.mass.edu</v>
          </cell>
          <cell r="O44">
            <v>3</v>
          </cell>
          <cell r="P44">
            <v>690</v>
          </cell>
        </row>
        <row r="45">
          <cell r="A45">
            <v>44</v>
          </cell>
          <cell r="B45" t="str">
            <v>02010000</v>
          </cell>
          <cell r="C45" t="str">
            <v>New Bedford</v>
          </cell>
          <cell r="D45" t="str">
            <v>Public School District</v>
          </cell>
          <cell r="E45" t="str">
            <v>Superintendent</v>
          </cell>
          <cell r="F45" t="str">
            <v>Pia Durkin</v>
          </cell>
          <cell r="G45" t="str">
            <v>455 County Street</v>
          </cell>
          <cell r="H45" t="str">
            <v>C/O Paul Rodrigues Administration Bldg.</v>
          </cell>
          <cell r="I45" t="str">
            <v>New Bedford</v>
          </cell>
          <cell r="J45" t="str">
            <v>MA</v>
          </cell>
          <cell r="K45" t="str">
            <v>02740</v>
          </cell>
          <cell r="L45" t="str">
            <v>Beth O'Connell</v>
          </cell>
          <cell r="M45" t="str">
            <v>781-338-3132</v>
          </cell>
          <cell r="N45" t="str">
            <v>EO'Connell@doe.mass.edu</v>
          </cell>
          <cell r="O45">
            <v>3645</v>
          </cell>
          <cell r="P45">
            <v>12116</v>
          </cell>
        </row>
        <row r="46">
          <cell r="A46">
            <v>45</v>
          </cell>
          <cell r="B46" t="str">
            <v>02070000</v>
          </cell>
          <cell r="C46" t="str">
            <v>Newton</v>
          </cell>
          <cell r="D46" t="str">
            <v>Public School District</v>
          </cell>
          <cell r="E46" t="str">
            <v>Superintendent</v>
          </cell>
          <cell r="F46" t="str">
            <v>David Fleishman</v>
          </cell>
          <cell r="G46" t="str">
            <v>100 Walnut Street</v>
          </cell>
          <cell r="I46" t="str">
            <v>Newtonville</v>
          </cell>
          <cell r="J46" t="str">
            <v>MA</v>
          </cell>
          <cell r="K46" t="str">
            <v>02460</v>
          </cell>
          <cell r="L46" t="str">
            <v>Alex Lilley</v>
          </cell>
          <cell r="M46" t="str">
            <v>781-338-6212</v>
          </cell>
          <cell r="N46" t="str">
            <v>alilley@doe.mass.edu</v>
          </cell>
          <cell r="O46">
            <v>818</v>
          </cell>
          <cell r="P46">
            <v>12683</v>
          </cell>
        </row>
        <row r="47">
          <cell r="A47">
            <v>46</v>
          </cell>
          <cell r="B47" t="str">
            <v>09150000</v>
          </cell>
          <cell r="C47" t="str">
            <v>Norfolk County Agricultural</v>
          </cell>
          <cell r="D47" t="str">
            <v>Public School District</v>
          </cell>
          <cell r="E47" t="str">
            <v>Superintendent</v>
          </cell>
          <cell r="F47" t="str">
            <v>Tammy Quinn</v>
          </cell>
          <cell r="G47" t="str">
            <v>400 Main Street</v>
          </cell>
          <cell r="I47" t="str">
            <v>Walpole</v>
          </cell>
          <cell r="J47" t="str">
            <v>MA</v>
          </cell>
          <cell r="K47" t="str">
            <v>02081</v>
          </cell>
          <cell r="L47" t="str">
            <v>Russ Fleming</v>
          </cell>
          <cell r="M47" t="str">
            <v>781-338-6529</v>
          </cell>
          <cell r="N47" t="str">
            <v>RFleming@doe.mass.edu</v>
          </cell>
          <cell r="O47">
            <v>1</v>
          </cell>
          <cell r="P47">
            <v>538</v>
          </cell>
        </row>
        <row r="48">
          <cell r="A48">
            <v>47</v>
          </cell>
          <cell r="B48" t="str">
            <v>04060000</v>
          </cell>
          <cell r="C48" t="str">
            <v>Northampton-Smith Vocational Agricultural</v>
          </cell>
          <cell r="D48" t="str">
            <v>Public School District</v>
          </cell>
          <cell r="E48" t="str">
            <v>Superintendent</v>
          </cell>
          <cell r="F48" t="str">
            <v>Andrew Linkenhoker</v>
          </cell>
          <cell r="G48" t="str">
            <v>80 Locust Street</v>
          </cell>
          <cell r="I48" t="str">
            <v>Northampton</v>
          </cell>
          <cell r="J48" t="str">
            <v>MA</v>
          </cell>
          <cell r="K48" t="str">
            <v>01060</v>
          </cell>
          <cell r="L48" t="str">
            <v>Julia Foodman</v>
          </cell>
          <cell r="M48" t="str">
            <v>781-338-3577</v>
          </cell>
          <cell r="N48" t="str">
            <v>jfoodman@doe.mass.edu</v>
          </cell>
          <cell r="O48">
            <v>6</v>
          </cell>
          <cell r="P48">
            <v>491</v>
          </cell>
        </row>
        <row r="49">
          <cell r="A49">
            <v>48</v>
          </cell>
          <cell r="B49" t="str">
            <v>08530000</v>
          </cell>
          <cell r="C49" t="str">
            <v>Northeast Metropolitan Regional Vocational Technical</v>
          </cell>
          <cell r="D49" t="str">
            <v>Public School District</v>
          </cell>
          <cell r="E49" t="str">
            <v>Superintendent</v>
          </cell>
          <cell r="F49" t="str">
            <v>David DiBarri</v>
          </cell>
          <cell r="G49" t="str">
            <v>100 Hemlock Rd</v>
          </cell>
          <cell r="I49" t="str">
            <v>Wakefield</v>
          </cell>
          <cell r="J49" t="str">
            <v>MA</v>
          </cell>
          <cell r="K49" t="str">
            <v>01880</v>
          </cell>
          <cell r="L49" t="str">
            <v>Ellie Rounds-Bloom</v>
          </cell>
          <cell r="M49" t="str">
            <v>781-338-3128</v>
          </cell>
          <cell r="N49" t="str">
            <v>erounds-bloom@doe.mass.edu</v>
          </cell>
          <cell r="O49">
            <v>45</v>
          </cell>
          <cell r="P49">
            <v>1231</v>
          </cell>
        </row>
        <row r="50">
          <cell r="A50">
            <v>49</v>
          </cell>
          <cell r="B50" t="str">
            <v>08510000</v>
          </cell>
          <cell r="C50" t="str">
            <v>Northern Berkshire Regional Vocational Technical</v>
          </cell>
          <cell r="D50" t="str">
            <v>Public School District</v>
          </cell>
          <cell r="E50" t="str">
            <v>Superintendent</v>
          </cell>
          <cell r="F50" t="str">
            <v>James Brosnan</v>
          </cell>
          <cell r="G50" t="str">
            <v>70 Hodges Cross Rd</v>
          </cell>
          <cell r="I50" t="str">
            <v>North Adams</v>
          </cell>
          <cell r="J50" t="str">
            <v>MA</v>
          </cell>
          <cell r="K50" t="str">
            <v>01247</v>
          </cell>
          <cell r="L50" t="str">
            <v>Sue Mazzarella</v>
          </cell>
          <cell r="M50" t="str">
            <v>781-338-3587</v>
          </cell>
          <cell r="N50" t="str">
            <v>smazzarella@doe.mass.edu</v>
          </cell>
          <cell r="O50">
            <v>0</v>
          </cell>
          <cell r="P50">
            <v>486</v>
          </cell>
        </row>
        <row r="51">
          <cell r="A51">
            <v>50</v>
          </cell>
          <cell r="B51" t="str">
            <v>08550000</v>
          </cell>
          <cell r="C51" t="str">
            <v>Old Colony Regional Vocational Technical</v>
          </cell>
          <cell r="D51" t="str">
            <v>Public School District</v>
          </cell>
          <cell r="E51" t="str">
            <v>Superintendent</v>
          </cell>
          <cell r="F51" t="str">
            <v>Aaron Polansky</v>
          </cell>
          <cell r="G51" t="str">
            <v>476 North Avenue</v>
          </cell>
          <cell r="I51" t="str">
            <v>Rochester</v>
          </cell>
          <cell r="J51" t="str">
            <v>MA</v>
          </cell>
          <cell r="K51" t="str">
            <v>02770</v>
          </cell>
          <cell r="L51" t="str">
            <v>Aneesh Sahni</v>
          </cell>
          <cell r="M51" t="str">
            <v>781-338-3532</v>
          </cell>
          <cell r="N51" t="str">
            <v>aneesh.sahni@doe.mass.edu</v>
          </cell>
          <cell r="O51">
            <v>1</v>
          </cell>
          <cell r="P51">
            <v>531</v>
          </cell>
        </row>
        <row r="52">
          <cell r="A52">
            <v>51</v>
          </cell>
          <cell r="B52" t="str">
            <v>08600000</v>
          </cell>
          <cell r="C52" t="str">
            <v>Pathfinder Regional Vocational Technical</v>
          </cell>
          <cell r="D52" t="str">
            <v>Public School District</v>
          </cell>
          <cell r="E52" t="str">
            <v>Superintendent</v>
          </cell>
          <cell r="F52" t="str">
            <v>Gerald Paist</v>
          </cell>
          <cell r="G52" t="str">
            <v>240 Sykes Street</v>
          </cell>
          <cell r="I52" t="str">
            <v>Palmer</v>
          </cell>
          <cell r="J52" t="str">
            <v>MA</v>
          </cell>
          <cell r="K52" t="str">
            <v>01069</v>
          </cell>
          <cell r="L52" t="str">
            <v>Deb Walker</v>
          </cell>
          <cell r="M52" t="str">
            <v>781-338-3127</v>
          </cell>
          <cell r="N52" t="str">
            <v>djwalker@doe.mass.edu</v>
          </cell>
          <cell r="O52">
            <v>0</v>
          </cell>
          <cell r="P52">
            <v>620</v>
          </cell>
        </row>
        <row r="53">
          <cell r="A53">
            <v>52</v>
          </cell>
          <cell r="B53" t="str">
            <v>02290000</v>
          </cell>
          <cell r="C53" t="str">
            <v>Peabody</v>
          </cell>
          <cell r="D53" t="str">
            <v>Public School District</v>
          </cell>
          <cell r="E53" t="str">
            <v>Superintendent</v>
          </cell>
          <cell r="F53" t="str">
            <v>Herbert Levine</v>
          </cell>
          <cell r="G53" t="str">
            <v>27 Lowell Street</v>
          </cell>
          <cell r="I53" t="str">
            <v>Peabody</v>
          </cell>
          <cell r="J53" t="str">
            <v>MA</v>
          </cell>
          <cell r="K53" t="str">
            <v>01960</v>
          </cell>
          <cell r="L53" t="str">
            <v>Sue Mazzarella</v>
          </cell>
          <cell r="M53" t="str">
            <v>781-338-3587</v>
          </cell>
          <cell r="N53" t="str">
            <v>smazzarella@doe.mass.edu</v>
          </cell>
          <cell r="O53">
            <v>436</v>
          </cell>
          <cell r="P53">
            <v>5655</v>
          </cell>
        </row>
        <row r="54">
          <cell r="A54">
            <v>53</v>
          </cell>
          <cell r="B54" t="str">
            <v>02360000</v>
          </cell>
          <cell r="C54" t="str">
            <v>Pittsfield</v>
          </cell>
          <cell r="D54" t="str">
            <v>Public School District</v>
          </cell>
          <cell r="E54" t="str">
            <v>Superintendent</v>
          </cell>
          <cell r="F54" t="str">
            <v>Jason Mccandless</v>
          </cell>
          <cell r="G54" t="str">
            <v>269 First Street</v>
          </cell>
          <cell r="I54" t="str">
            <v>Pittsfield</v>
          </cell>
          <cell r="J54" t="str">
            <v>MA</v>
          </cell>
          <cell r="K54" t="str">
            <v>01201</v>
          </cell>
          <cell r="L54" t="str">
            <v>Beth O'Connell</v>
          </cell>
          <cell r="M54" t="str">
            <v>781-338-3132</v>
          </cell>
          <cell r="N54" t="str">
            <v>EO'Connell@doe.mass.edu</v>
          </cell>
          <cell r="O54">
            <v>215</v>
          </cell>
          <cell r="P54">
            <v>5333</v>
          </cell>
        </row>
        <row r="55">
          <cell r="A55">
            <v>54</v>
          </cell>
          <cell r="B55" t="str">
            <v>02390000</v>
          </cell>
          <cell r="C55" t="str">
            <v>Plymouth</v>
          </cell>
          <cell r="D55" t="str">
            <v>Public School District</v>
          </cell>
          <cell r="E55" t="str">
            <v>Superintendent</v>
          </cell>
          <cell r="F55" t="str">
            <v>Gary Maestas</v>
          </cell>
          <cell r="G55" t="str">
            <v>253 South Meadow Rd</v>
          </cell>
          <cell r="I55" t="str">
            <v>Plymouth</v>
          </cell>
          <cell r="J55" t="str">
            <v>MA</v>
          </cell>
          <cell r="K55" t="str">
            <v>02360</v>
          </cell>
          <cell r="L55" t="str">
            <v>Sue Mazzarella</v>
          </cell>
          <cell r="M55" t="str">
            <v>781-338-3587</v>
          </cell>
          <cell r="N55" t="str">
            <v>smazzarella@doe.mass.edu</v>
          </cell>
          <cell r="O55">
            <v>91</v>
          </cell>
          <cell r="P55">
            <v>7364</v>
          </cell>
        </row>
        <row r="56">
          <cell r="A56">
            <v>55</v>
          </cell>
          <cell r="B56" t="str">
            <v>02430000</v>
          </cell>
          <cell r="C56" t="str">
            <v>Quincy</v>
          </cell>
          <cell r="D56" t="str">
            <v>Public School District</v>
          </cell>
          <cell r="E56" t="str">
            <v>Superintendent</v>
          </cell>
          <cell r="F56" t="str">
            <v>Richard Decristofaro</v>
          </cell>
          <cell r="G56" t="str">
            <v>34 Coddington Street</v>
          </cell>
          <cell r="I56" t="str">
            <v>Quincy</v>
          </cell>
          <cell r="J56" t="str">
            <v>MA</v>
          </cell>
          <cell r="K56" t="str">
            <v>02169</v>
          </cell>
          <cell r="L56" t="str">
            <v>Deb Walker</v>
          </cell>
          <cell r="M56" t="str">
            <v>781-338-3127</v>
          </cell>
          <cell r="N56" t="str">
            <v>djwalker@doe.mass.edu</v>
          </cell>
          <cell r="O56">
            <v>1544</v>
          </cell>
          <cell r="P56">
            <v>9048</v>
          </cell>
        </row>
        <row r="57">
          <cell r="A57">
            <v>56</v>
          </cell>
          <cell r="B57" t="str">
            <v>02580000</v>
          </cell>
          <cell r="C57" t="str">
            <v>Salem</v>
          </cell>
          <cell r="D57" t="str">
            <v>Public School District</v>
          </cell>
          <cell r="E57" t="str">
            <v>Superintendent</v>
          </cell>
          <cell r="F57" t="str">
            <v>Margarita Ruiz</v>
          </cell>
          <cell r="G57" t="str">
            <v>29 Highland Avenue</v>
          </cell>
          <cell r="I57" t="str">
            <v>Salem</v>
          </cell>
          <cell r="J57" t="str">
            <v>MA</v>
          </cell>
          <cell r="K57" t="str">
            <v>01970</v>
          </cell>
          <cell r="L57" t="str">
            <v>Aneesh Sahni</v>
          </cell>
          <cell r="M57" t="str">
            <v>781-338-3532</v>
          </cell>
          <cell r="N57" t="str">
            <v>aneesh.sahni@doe.mass.edu</v>
          </cell>
          <cell r="O57">
            <v>488</v>
          </cell>
          <cell r="P57">
            <v>3646</v>
          </cell>
        </row>
        <row r="58">
          <cell r="A58">
            <v>57</v>
          </cell>
          <cell r="B58" t="str">
            <v>08710000</v>
          </cell>
          <cell r="C58" t="str">
            <v>Shawsheen Valley Regional Vocational Technical</v>
          </cell>
          <cell r="D58" t="str">
            <v>Public School District</v>
          </cell>
          <cell r="E58" t="str">
            <v>Superintendent</v>
          </cell>
          <cell r="F58" t="str">
            <v>Timothy Broadrick</v>
          </cell>
          <cell r="G58" t="str">
            <v>100 Cook Street</v>
          </cell>
          <cell r="I58" t="str">
            <v>Billerica</v>
          </cell>
          <cell r="J58" t="str">
            <v>MA</v>
          </cell>
          <cell r="K58" t="str">
            <v>01821</v>
          </cell>
          <cell r="L58" t="str">
            <v>Russ Fleming</v>
          </cell>
          <cell r="M58" t="str">
            <v>781-338-6529</v>
          </cell>
          <cell r="N58" t="str">
            <v>RFleming@doe.mass.edu</v>
          </cell>
          <cell r="O58">
            <v>0</v>
          </cell>
          <cell r="P58">
            <v>1311</v>
          </cell>
        </row>
        <row r="59">
          <cell r="A59">
            <v>58</v>
          </cell>
          <cell r="B59" t="str">
            <v>07600000</v>
          </cell>
          <cell r="C59" t="str">
            <v>Silver Lake</v>
          </cell>
          <cell r="D59" t="str">
            <v>Public School District</v>
          </cell>
          <cell r="E59" t="str">
            <v>Superintendent</v>
          </cell>
          <cell r="F59" t="str">
            <v>Joy Blackwood</v>
          </cell>
          <cell r="G59" t="str">
            <v>250 Pembroke Street</v>
          </cell>
          <cell r="I59" t="str">
            <v>Kingston</v>
          </cell>
          <cell r="J59" t="str">
            <v>MA</v>
          </cell>
          <cell r="K59" t="str">
            <v>02364</v>
          </cell>
          <cell r="L59" t="str">
            <v>Deb Walker</v>
          </cell>
          <cell r="M59" t="str">
            <v>781-338-3127</v>
          </cell>
          <cell r="N59" t="str">
            <v>djwalker@doe.mass.edu</v>
          </cell>
          <cell r="O59">
            <v>5</v>
          </cell>
          <cell r="P59">
            <v>1737</v>
          </cell>
        </row>
        <row r="60">
          <cell r="A60">
            <v>59</v>
          </cell>
          <cell r="B60" t="str">
            <v>02740000</v>
          </cell>
          <cell r="C60" t="str">
            <v>Somerville</v>
          </cell>
          <cell r="D60" t="str">
            <v>Public School District</v>
          </cell>
          <cell r="E60" t="str">
            <v>Superintendent</v>
          </cell>
          <cell r="F60" t="str">
            <v>Mary Skipper</v>
          </cell>
          <cell r="G60" t="str">
            <v>8 Bonair Street</v>
          </cell>
          <cell r="I60" t="str">
            <v>Somerville</v>
          </cell>
          <cell r="J60" t="str">
            <v>MA</v>
          </cell>
          <cell r="K60" t="str">
            <v>02145</v>
          </cell>
          <cell r="L60" t="str">
            <v>Aneesh Sahni</v>
          </cell>
          <cell r="M60" t="str">
            <v>781-338-3532</v>
          </cell>
          <cell r="N60" t="str">
            <v>aneesh.sahni@doe.mass.edu</v>
          </cell>
          <cell r="O60">
            <v>896</v>
          </cell>
          <cell r="P60">
            <v>4544</v>
          </cell>
        </row>
        <row r="61">
          <cell r="A61">
            <v>60</v>
          </cell>
          <cell r="B61" t="str">
            <v>08290000</v>
          </cell>
          <cell r="C61" t="str">
            <v>South Middlesex Regional Vocational Technical</v>
          </cell>
          <cell r="D61" t="str">
            <v>Public School District</v>
          </cell>
          <cell r="E61" t="str">
            <v>Superintendent</v>
          </cell>
          <cell r="F61" t="str">
            <v>Jonathan Evans</v>
          </cell>
          <cell r="G61" t="str">
            <v>750 Winter Street</v>
          </cell>
          <cell r="I61" t="str">
            <v>Framingham</v>
          </cell>
          <cell r="J61" t="str">
            <v>MA</v>
          </cell>
          <cell r="K61" t="str">
            <v>01702</v>
          </cell>
          <cell r="L61" t="str">
            <v>Russ Fleming</v>
          </cell>
          <cell r="M61" t="str">
            <v>781-338-6529</v>
          </cell>
          <cell r="N61" t="str">
            <v>RFleming@doe.mass.edu</v>
          </cell>
          <cell r="O61">
            <v>69</v>
          </cell>
          <cell r="P61">
            <v>720</v>
          </cell>
        </row>
        <row r="62">
          <cell r="A62">
            <v>61</v>
          </cell>
          <cell r="B62" t="str">
            <v>08730000</v>
          </cell>
          <cell r="C62" t="str">
            <v>South Shore Regional Vocational Technical</v>
          </cell>
          <cell r="D62" t="str">
            <v>Public School District</v>
          </cell>
          <cell r="E62" t="str">
            <v>Superintendent</v>
          </cell>
          <cell r="F62" t="str">
            <v>Thomas Hickey</v>
          </cell>
          <cell r="G62" t="str">
            <v>476 Webster Street</v>
          </cell>
          <cell r="I62" t="str">
            <v>Hanover</v>
          </cell>
          <cell r="J62" t="str">
            <v>MA</v>
          </cell>
          <cell r="K62" t="str">
            <v>02339</v>
          </cell>
          <cell r="L62" t="str">
            <v>Beth O'Connell</v>
          </cell>
          <cell r="M62" t="str">
            <v>781-338-3132</v>
          </cell>
          <cell r="N62" t="str">
            <v>EO'Connell@doe.mass.edu</v>
          </cell>
          <cell r="O62">
            <v>0</v>
          </cell>
          <cell r="P62">
            <v>636</v>
          </cell>
        </row>
        <row r="63">
          <cell r="A63">
            <v>62</v>
          </cell>
          <cell r="B63" t="str">
            <v>08720000</v>
          </cell>
          <cell r="C63" t="str">
            <v>Southeastern Regional Vocational Technical</v>
          </cell>
          <cell r="D63" t="str">
            <v>Public School District</v>
          </cell>
          <cell r="E63" t="str">
            <v>Superintendent</v>
          </cell>
          <cell r="F63" t="str">
            <v>Luis Lopes</v>
          </cell>
          <cell r="G63" t="str">
            <v>250 Foundry Street</v>
          </cell>
          <cell r="I63" t="str">
            <v>South Easton</v>
          </cell>
          <cell r="J63" t="str">
            <v>MA</v>
          </cell>
          <cell r="K63" t="str">
            <v>02375</v>
          </cell>
          <cell r="L63" t="str">
            <v>Julia Foodman</v>
          </cell>
          <cell r="M63" t="str">
            <v>781-338-3577</v>
          </cell>
          <cell r="N63" t="str">
            <v>jfoodman@doe.mass.edu</v>
          </cell>
          <cell r="O63">
            <v>15</v>
          </cell>
          <cell r="P63">
            <v>1409</v>
          </cell>
        </row>
        <row r="64">
          <cell r="A64">
            <v>63</v>
          </cell>
          <cell r="B64" t="str">
            <v>07650000</v>
          </cell>
          <cell r="C64" t="str">
            <v>Southern Berkshire</v>
          </cell>
          <cell r="D64" t="str">
            <v>Public School District</v>
          </cell>
          <cell r="E64" t="str">
            <v>Superintendent</v>
          </cell>
          <cell r="F64" t="str">
            <v>Beth Regulbuto</v>
          </cell>
          <cell r="G64" t="str">
            <v>PO BOX 339</v>
          </cell>
          <cell r="I64" t="str">
            <v>Sheffield</v>
          </cell>
          <cell r="J64" t="str">
            <v>MA</v>
          </cell>
          <cell r="K64" t="str">
            <v>01257</v>
          </cell>
          <cell r="L64" t="str">
            <v>Alex Lilley</v>
          </cell>
          <cell r="M64" t="str">
            <v>781-338-6212</v>
          </cell>
          <cell r="N64" t="str">
            <v>alilley@doe.mass.edu</v>
          </cell>
          <cell r="O64">
            <v>11</v>
          </cell>
          <cell r="P64">
            <v>646</v>
          </cell>
        </row>
        <row r="65">
          <cell r="A65">
            <v>64</v>
          </cell>
          <cell r="B65" t="str">
            <v>08760000</v>
          </cell>
          <cell r="C65" t="str">
            <v>Southern Worcester County Regional Vocational Technical</v>
          </cell>
          <cell r="D65" t="str">
            <v>Public School District</v>
          </cell>
          <cell r="E65" t="str">
            <v>Superintendent</v>
          </cell>
          <cell r="F65" t="str">
            <v>John LaFleche</v>
          </cell>
          <cell r="G65" t="str">
            <v>57 Old Muggett Hill Road</v>
          </cell>
          <cell r="I65" t="str">
            <v>Charlton</v>
          </cell>
          <cell r="J65" t="str">
            <v>MA</v>
          </cell>
          <cell r="K65" t="str">
            <v>01507</v>
          </cell>
          <cell r="L65" t="str">
            <v>Sue Mazzarella</v>
          </cell>
          <cell r="M65" t="str">
            <v>781-338-3587</v>
          </cell>
          <cell r="N65" t="str">
            <v>smazzarella@doe.mass.edu</v>
          </cell>
          <cell r="O65">
            <v>2</v>
          </cell>
          <cell r="P65">
            <v>1103</v>
          </cell>
        </row>
        <row r="66">
          <cell r="A66">
            <v>65</v>
          </cell>
          <cell r="B66" t="str">
            <v>07670000</v>
          </cell>
          <cell r="C66" t="str">
            <v>Spencer-E Brookfield</v>
          </cell>
          <cell r="D66" t="str">
            <v>Public School District</v>
          </cell>
          <cell r="E66" t="str">
            <v>Superintendent</v>
          </cell>
          <cell r="F66" t="str">
            <v>Jodi Bourassa</v>
          </cell>
          <cell r="G66" t="str">
            <v>306 Main Street</v>
          </cell>
          <cell r="I66" t="str">
            <v>Spencer</v>
          </cell>
          <cell r="J66" t="str">
            <v>MA</v>
          </cell>
          <cell r="K66" t="str">
            <v>01562</v>
          </cell>
          <cell r="L66" t="str">
            <v>Aneesh Sahni</v>
          </cell>
          <cell r="M66" t="str">
            <v>781-338-3532</v>
          </cell>
          <cell r="N66" t="str">
            <v>aneesh.sahni@doe.mass.edu</v>
          </cell>
          <cell r="O66">
            <v>39</v>
          </cell>
          <cell r="P66">
            <v>1337</v>
          </cell>
        </row>
        <row r="67">
          <cell r="A67">
            <v>66</v>
          </cell>
          <cell r="B67" t="str">
            <v>02810000</v>
          </cell>
          <cell r="C67" t="str">
            <v>Springfield</v>
          </cell>
          <cell r="D67" t="str">
            <v>Public School District</v>
          </cell>
          <cell r="E67" t="str">
            <v>Superintendent</v>
          </cell>
          <cell r="F67" t="str">
            <v>Daniel Warwick</v>
          </cell>
          <cell r="G67" t="str">
            <v>1550 Main Street</v>
          </cell>
          <cell r="I67" t="str">
            <v>Springfield</v>
          </cell>
          <cell r="J67" t="str">
            <v>MA</v>
          </cell>
          <cell r="K67" t="str">
            <v>01103</v>
          </cell>
          <cell r="L67" t="str">
            <v>Alex Lilley</v>
          </cell>
          <cell r="M67" t="str">
            <v>781-338-6212</v>
          </cell>
          <cell r="N67" t="str">
            <v>alilley@doe.mass.edu</v>
          </cell>
          <cell r="O67">
            <v>4340</v>
          </cell>
          <cell r="P67">
            <v>24371</v>
          </cell>
        </row>
        <row r="68">
          <cell r="A68">
            <v>67</v>
          </cell>
          <cell r="B68" t="str">
            <v>02840000</v>
          </cell>
          <cell r="C68" t="str">
            <v>Stoneham</v>
          </cell>
          <cell r="D68" t="str">
            <v>Public School District</v>
          </cell>
          <cell r="E68" t="str">
            <v>Superintendent</v>
          </cell>
          <cell r="F68" t="str">
            <v>John Macero</v>
          </cell>
          <cell r="G68" t="str">
            <v>149 Franklin Street</v>
          </cell>
          <cell r="I68" t="str">
            <v>Stoneham</v>
          </cell>
          <cell r="J68" t="str">
            <v>MA</v>
          </cell>
          <cell r="K68" t="str">
            <v>02180</v>
          </cell>
          <cell r="L68" t="str">
            <v>Julia Foodman</v>
          </cell>
          <cell r="M68" t="str">
            <v>781-338-3577</v>
          </cell>
          <cell r="N68" t="str">
            <v>jfoodman@doe.mass.edu</v>
          </cell>
          <cell r="O68">
            <v>80</v>
          </cell>
          <cell r="P68">
            <v>2253</v>
          </cell>
        </row>
        <row r="69">
          <cell r="A69">
            <v>68</v>
          </cell>
          <cell r="B69" t="str">
            <v>07700000</v>
          </cell>
          <cell r="C69" t="str">
            <v>Tantasqua</v>
          </cell>
          <cell r="D69" t="str">
            <v>Public School District</v>
          </cell>
          <cell r="E69" t="str">
            <v>Superintendent</v>
          </cell>
          <cell r="F69" t="str">
            <v>Erin Nosek</v>
          </cell>
          <cell r="G69" t="str">
            <v>320A Brookfield Rd</v>
          </cell>
          <cell r="I69" t="str">
            <v>Fiskdale</v>
          </cell>
          <cell r="J69" t="str">
            <v>MA</v>
          </cell>
          <cell r="K69" t="str">
            <v>01518</v>
          </cell>
          <cell r="L69" t="str">
            <v>Russ Fleming</v>
          </cell>
          <cell r="M69" t="str">
            <v>781-338-6529</v>
          </cell>
          <cell r="N69" t="str">
            <v>RFleming@doe.mass.edu</v>
          </cell>
          <cell r="O69">
            <v>4</v>
          </cell>
          <cell r="P69">
            <v>1775</v>
          </cell>
        </row>
        <row r="70">
          <cell r="A70">
            <v>69</v>
          </cell>
          <cell r="B70" t="str">
            <v>02930000</v>
          </cell>
          <cell r="C70" t="str">
            <v>Taunton</v>
          </cell>
          <cell r="D70" t="str">
            <v>Public School District</v>
          </cell>
          <cell r="E70" t="str">
            <v>Superintendent</v>
          </cell>
          <cell r="F70" t="str">
            <v>Julie Hackett</v>
          </cell>
          <cell r="G70" t="str">
            <v>215 Harris Street</v>
          </cell>
          <cell r="I70" t="str">
            <v>Taunton</v>
          </cell>
          <cell r="J70" t="str">
            <v>MA</v>
          </cell>
          <cell r="K70" t="str">
            <v>02780</v>
          </cell>
          <cell r="L70" t="str">
            <v>Julia Foodman</v>
          </cell>
          <cell r="M70" t="str">
            <v>781-338-3577</v>
          </cell>
          <cell r="N70" t="str">
            <v>jfoodman@doe.mass.edu</v>
          </cell>
          <cell r="O70">
            <v>366</v>
          </cell>
          <cell r="P70">
            <v>7755</v>
          </cell>
        </row>
        <row r="71">
          <cell r="A71">
            <v>70</v>
          </cell>
          <cell r="B71" t="str">
            <v>08780000</v>
          </cell>
          <cell r="C71" t="str">
            <v>Tri-County Regional Vocational Technical</v>
          </cell>
          <cell r="D71" t="str">
            <v>Public School District</v>
          </cell>
          <cell r="E71" t="str">
            <v>Superintendent</v>
          </cell>
          <cell r="F71" t="str">
            <v>Stephen Dockray</v>
          </cell>
          <cell r="G71" t="str">
            <v>147 Pond Street</v>
          </cell>
          <cell r="I71" t="str">
            <v>Franklin</v>
          </cell>
          <cell r="J71" t="str">
            <v>MA</v>
          </cell>
          <cell r="K71" t="str">
            <v>02038</v>
          </cell>
          <cell r="L71" t="str">
            <v>Alex Lilley</v>
          </cell>
          <cell r="M71" t="str">
            <v>781-338-6212</v>
          </cell>
          <cell r="N71" t="str">
            <v>alilley@doe.mass.edu</v>
          </cell>
          <cell r="O71">
            <v>3</v>
          </cell>
          <cell r="P71">
            <v>975</v>
          </cell>
        </row>
        <row r="72">
          <cell r="A72">
            <v>71</v>
          </cell>
          <cell r="B72" t="str">
            <v>08790000</v>
          </cell>
          <cell r="C72" t="str">
            <v>Upper Cape Cod Regional Vocational Technical</v>
          </cell>
          <cell r="D72" t="str">
            <v>Public School District</v>
          </cell>
          <cell r="E72" t="str">
            <v>Superintendent</v>
          </cell>
          <cell r="F72" t="str">
            <v>Robert Dutch</v>
          </cell>
          <cell r="G72" t="str">
            <v>220 Sandwich Rd</v>
          </cell>
          <cell r="I72" t="str">
            <v>Bourne</v>
          </cell>
          <cell r="J72" t="str">
            <v>MA</v>
          </cell>
          <cell r="K72" t="str">
            <v>02532</v>
          </cell>
          <cell r="L72" t="str">
            <v>Ellie Rounds-Bloom</v>
          </cell>
          <cell r="M72" t="str">
            <v>781-338-3128</v>
          </cell>
          <cell r="N72" t="str">
            <v>erounds-bloom@doe.mass.edu</v>
          </cell>
          <cell r="O72">
            <v>0</v>
          </cell>
          <cell r="P72">
            <v>698</v>
          </cell>
        </row>
        <row r="73">
          <cell r="A73">
            <v>72</v>
          </cell>
          <cell r="B73" t="str">
            <v>03080000</v>
          </cell>
          <cell r="C73" t="str">
            <v>Waltham</v>
          </cell>
          <cell r="D73" t="str">
            <v>Public School District</v>
          </cell>
          <cell r="E73" t="str">
            <v>Superintendent</v>
          </cell>
          <cell r="F73" t="str">
            <v>Drew Echelson</v>
          </cell>
          <cell r="G73" t="str">
            <v>617 Lexington Street</v>
          </cell>
          <cell r="I73" t="str">
            <v>Waltham</v>
          </cell>
          <cell r="J73" t="str">
            <v>MA</v>
          </cell>
          <cell r="K73" t="str">
            <v>02452</v>
          </cell>
          <cell r="L73" t="str">
            <v>Sue Mazzarella</v>
          </cell>
          <cell r="M73" t="str">
            <v>781-338-3587</v>
          </cell>
          <cell r="N73" t="str">
            <v>smazzarella@doe.mass.edu</v>
          </cell>
          <cell r="O73">
            <v>1260</v>
          </cell>
          <cell r="P73">
            <v>5447</v>
          </cell>
        </row>
        <row r="74">
          <cell r="A74">
            <v>73</v>
          </cell>
          <cell r="B74" t="str">
            <v>03100000</v>
          </cell>
          <cell r="C74" t="str">
            <v>Wareham</v>
          </cell>
          <cell r="D74" t="str">
            <v>Public School District</v>
          </cell>
          <cell r="E74" t="str">
            <v>Superintendent</v>
          </cell>
          <cell r="F74" t="str">
            <v>Kimberly Shaver-Hood</v>
          </cell>
          <cell r="G74" t="str">
            <v>48 Marion Road</v>
          </cell>
          <cell r="I74" t="str">
            <v>Wareham</v>
          </cell>
          <cell r="J74" t="str">
            <v>MA</v>
          </cell>
          <cell r="K74" t="str">
            <v>02571</v>
          </cell>
          <cell r="L74" t="str">
            <v>Ellie Rounds-Bloom</v>
          </cell>
          <cell r="M74" t="str">
            <v>781-338-3128</v>
          </cell>
          <cell r="N74" t="str">
            <v>erounds-bloom@doe.mass.edu</v>
          </cell>
          <cell r="O74">
            <v>25</v>
          </cell>
          <cell r="P74">
            <v>2217</v>
          </cell>
        </row>
        <row r="75">
          <cell r="A75">
            <v>74</v>
          </cell>
          <cell r="B75" t="str">
            <v>03140000</v>
          </cell>
          <cell r="C75" t="str">
            <v>Watertown</v>
          </cell>
          <cell r="D75" t="str">
            <v>Public School District</v>
          </cell>
          <cell r="E75" t="str">
            <v>Superintendent</v>
          </cell>
          <cell r="F75" t="str">
            <v>Deanne Galdston</v>
          </cell>
          <cell r="G75" t="str">
            <v>30 Common Street</v>
          </cell>
          <cell r="I75" t="str">
            <v>Watertown</v>
          </cell>
          <cell r="J75" t="str">
            <v>MA</v>
          </cell>
          <cell r="K75" t="str">
            <v>02472</v>
          </cell>
          <cell r="L75" t="str">
            <v>Aneesh Sahni</v>
          </cell>
          <cell r="M75" t="str">
            <v>781-338-3532</v>
          </cell>
          <cell r="N75" t="str">
            <v>aneesh.sahni@doe.mass.edu</v>
          </cell>
          <cell r="O75">
            <v>317</v>
          </cell>
          <cell r="P75">
            <v>2453</v>
          </cell>
        </row>
        <row r="76">
          <cell r="A76">
            <v>75</v>
          </cell>
          <cell r="B76" t="str">
            <v>03250000</v>
          </cell>
          <cell r="C76" t="str">
            <v>Westfield</v>
          </cell>
          <cell r="D76" t="str">
            <v>Public School District</v>
          </cell>
          <cell r="E76" t="str">
            <v>Superintendent</v>
          </cell>
          <cell r="F76" t="str">
            <v>Stefan Czaporowski</v>
          </cell>
          <cell r="G76" t="str">
            <v>94 North Elm Street</v>
          </cell>
          <cell r="H76" t="str">
            <v>Suite 101</v>
          </cell>
          <cell r="I76" t="str">
            <v>Westfield</v>
          </cell>
          <cell r="J76" t="str">
            <v>MA</v>
          </cell>
          <cell r="K76" t="str">
            <v>01085</v>
          </cell>
          <cell r="L76" t="str">
            <v>Alex Lilley</v>
          </cell>
          <cell r="M76" t="str">
            <v>781-338-6212</v>
          </cell>
          <cell r="N76" t="str">
            <v>alilley@doe.mass.edu</v>
          </cell>
          <cell r="O76">
            <v>317</v>
          </cell>
          <cell r="P76">
            <v>5256</v>
          </cell>
        </row>
        <row r="77">
          <cell r="A77">
            <v>76</v>
          </cell>
          <cell r="B77" t="str">
            <v>03360000</v>
          </cell>
          <cell r="C77" t="str">
            <v>Weymouth</v>
          </cell>
          <cell r="D77" t="str">
            <v>Public School District</v>
          </cell>
          <cell r="E77" t="str">
            <v>Superintendent</v>
          </cell>
          <cell r="F77" t="str">
            <v>Jennifer Curtis-Whipple</v>
          </cell>
          <cell r="G77" t="str">
            <v>111 Middle Street</v>
          </cell>
          <cell r="I77" t="str">
            <v>Weymouth</v>
          </cell>
          <cell r="J77" t="str">
            <v>MA</v>
          </cell>
          <cell r="K77" t="str">
            <v>02189</v>
          </cell>
          <cell r="L77" t="str">
            <v>Ellie Rounds-Bloom</v>
          </cell>
          <cell r="M77" t="str">
            <v>781-338-3128</v>
          </cell>
          <cell r="N77" t="str">
            <v>erounds-bloom@doe.mass.edu</v>
          </cell>
          <cell r="O77">
            <v>232</v>
          </cell>
          <cell r="P77">
            <v>5813</v>
          </cell>
        </row>
        <row r="78">
          <cell r="A78">
            <v>77</v>
          </cell>
          <cell r="B78" t="str">
            <v>08850000</v>
          </cell>
          <cell r="C78" t="str">
            <v>Whittier Regional Vocational Technical</v>
          </cell>
          <cell r="D78" t="str">
            <v>Public School District</v>
          </cell>
          <cell r="E78" t="str">
            <v>Superintendent</v>
          </cell>
          <cell r="F78" t="str">
            <v>Maureen Lynch</v>
          </cell>
          <cell r="G78" t="str">
            <v>115 Amesbury Line Rd</v>
          </cell>
          <cell r="I78" t="str">
            <v>Haverhill</v>
          </cell>
          <cell r="J78" t="str">
            <v>MA</v>
          </cell>
          <cell r="K78" t="str">
            <v>01830</v>
          </cell>
          <cell r="L78" t="str">
            <v>Aneesh Sahni</v>
          </cell>
          <cell r="M78" t="str">
            <v>781-338-3532</v>
          </cell>
          <cell r="N78" t="str">
            <v>aneesh.sahni@doe.mass.edu</v>
          </cell>
          <cell r="O78">
            <v>13</v>
          </cell>
          <cell r="P78">
            <v>1247</v>
          </cell>
        </row>
        <row r="79">
          <cell r="A79">
            <v>78</v>
          </cell>
          <cell r="B79" t="str">
            <v>03480000</v>
          </cell>
          <cell r="C79" t="str">
            <v>Worcester</v>
          </cell>
          <cell r="D79" t="str">
            <v>Public School District</v>
          </cell>
          <cell r="E79" t="str">
            <v>Superintendent</v>
          </cell>
          <cell r="F79" t="str">
            <v>Maureen Binienda</v>
          </cell>
          <cell r="G79" t="str">
            <v>20 Irving Street</v>
          </cell>
          <cell r="I79" t="str">
            <v>Worcester</v>
          </cell>
          <cell r="J79" t="str">
            <v>MA</v>
          </cell>
          <cell r="K79" t="str">
            <v>01609</v>
          </cell>
          <cell r="L79" t="str">
            <v>Russ Fleming</v>
          </cell>
          <cell r="M79" t="str">
            <v>781-338-6529</v>
          </cell>
          <cell r="N79" t="str">
            <v>RFleming@doe.mass.edu</v>
          </cell>
          <cell r="O79">
            <v>7958</v>
          </cell>
          <cell r="P79">
            <v>24429</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0">
          <cell r="J20">
            <v>63280</v>
          </cell>
        </row>
      </sheetData>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 val="DROP-DOWNS"/>
    </sheetNames>
    <sheetDataSet>
      <sheetData sheetId="0"/>
      <sheetData sheetId="1"/>
      <sheetData sheetId="2"/>
      <sheetData sheetId="3"/>
      <sheetData sheetId="4"/>
      <sheetData sheetId="5"/>
      <sheetData sheetId="6"/>
      <sheetData sheetId="7"/>
      <sheetData sheetId="8">
        <row r="2">
          <cell r="A2" t="str">
            <v>Select a fund</v>
          </cell>
        </row>
      </sheetData>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7">
          <cell r="B7" t="str">
            <v>Hudson</v>
          </cell>
        </row>
      </sheetData>
      <sheetData sheetId="16">
        <row r="7">
          <cell r="B7" t="str">
            <v>Hudson</v>
          </cell>
          <cell r="D7" t="str">
            <v>0141</v>
          </cell>
          <cell r="F7" t="str">
            <v>Ellie Rounds-Bloom</v>
          </cell>
        </row>
        <row r="8">
          <cell r="B8" t="str">
            <v>155 Apsley Street</v>
          </cell>
          <cell r="F8" t="str">
            <v>781-338-3128</v>
          </cell>
        </row>
        <row r="9">
          <cell r="F9" t="str">
            <v>erounds-bloom@doe.mass.edu</v>
          </cell>
        </row>
        <row r="10">
          <cell r="B10" t="str">
            <v>Hudson, MA 01749</v>
          </cell>
        </row>
      </sheetData>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acomptroller.org/expenditure-classification-handbook/" TargetMode="External"/><Relationship Id="rId7" Type="http://schemas.openxmlformats.org/officeDocument/2006/relationships/comments" Target="../comments1.xml"/><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acomptroller.org/expenditure-classification-handbook/" TargetMode="External"/><Relationship Id="rId7" Type="http://schemas.openxmlformats.org/officeDocument/2006/relationships/comments" Target="../comments2.xml"/><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A5D2B-D615-422B-B759-E74BAB6D7002}">
  <dimension ref="A1:U77"/>
  <sheetViews>
    <sheetView showGridLines="0" tabSelected="1" zoomScaleNormal="100" workbookViewId="0"/>
  </sheetViews>
  <sheetFormatPr defaultColWidth="9.140625" defaultRowHeight="15" x14ac:dyDescent="0.25"/>
  <cols>
    <col min="1" max="1" width="8.85546875" style="4" customWidth="1"/>
    <col min="2" max="2" width="6.42578125" style="4" customWidth="1"/>
    <col min="3" max="3" width="56.5703125" style="5" customWidth="1"/>
    <col min="4" max="4" width="14" style="4" bestFit="1" customWidth="1"/>
    <col min="5" max="5" width="16.5703125" style="4" customWidth="1"/>
    <col min="6" max="6" width="8.85546875" style="4" customWidth="1"/>
    <col min="7" max="7" width="16.5703125" style="4" customWidth="1"/>
    <col min="8" max="8" width="25.42578125" style="6" hidden="1" customWidth="1"/>
    <col min="9" max="9" width="30.5703125" style="5" bestFit="1" customWidth="1"/>
    <col min="10" max="10" width="47.85546875" style="4" customWidth="1"/>
    <col min="11" max="11" width="16.42578125" style="4" customWidth="1"/>
    <col min="12" max="12" width="10.85546875" style="4" customWidth="1"/>
    <col min="13" max="13" width="12.42578125" style="4" customWidth="1"/>
    <col min="14" max="14" width="9.140625" style="4"/>
    <col min="15" max="15" width="10.85546875" style="4" bestFit="1" customWidth="1"/>
    <col min="16" max="16" width="9.140625" style="4"/>
    <col min="17" max="17" width="10.85546875" style="4" bestFit="1" customWidth="1"/>
    <col min="18" max="18" width="9.140625" style="4"/>
    <col min="19" max="19" width="10.85546875" style="4" bestFit="1" customWidth="1"/>
    <col min="20" max="20" width="13.5703125" style="4" customWidth="1"/>
    <col min="21" max="21" width="9.140625" style="4" hidden="1" customWidth="1"/>
    <col min="22" max="22" width="9.140625" style="4" customWidth="1"/>
    <col min="23" max="16384" width="9.140625" style="4"/>
  </cols>
  <sheetData>
    <row r="1" spans="1:21" ht="14.45" customHeight="1" thickBot="1" x14ac:dyDescent="0.3">
      <c r="J1" s="67"/>
    </row>
    <row r="2" spans="1:21" ht="15" customHeight="1" x14ac:dyDescent="0.25">
      <c r="I2" s="75" t="s">
        <v>45</v>
      </c>
      <c r="J2" s="76"/>
    </row>
    <row r="3" spans="1:21" ht="15.75" thickBot="1" x14ac:dyDescent="0.3">
      <c r="I3" s="77"/>
      <c r="J3" s="78"/>
    </row>
    <row r="5" spans="1:21" ht="60" customHeight="1" x14ac:dyDescent="0.25">
      <c r="A5" s="79" t="s">
        <v>118</v>
      </c>
      <c r="B5" s="80"/>
      <c r="C5" s="81"/>
      <c r="D5" s="58"/>
      <c r="E5" s="2" t="s">
        <v>122</v>
      </c>
      <c r="F5" s="2"/>
      <c r="G5" s="2"/>
      <c r="H5" s="8" t="s">
        <v>94</v>
      </c>
      <c r="I5" s="82" t="s">
        <v>46</v>
      </c>
      <c r="J5" s="82"/>
      <c r="L5" s="72" t="s">
        <v>116</v>
      </c>
      <c r="M5" s="73"/>
      <c r="N5" s="73"/>
      <c r="O5" s="73"/>
      <c r="P5" s="73"/>
      <c r="Q5" s="73"/>
      <c r="R5" s="73"/>
      <c r="S5" s="74"/>
    </row>
    <row r="6" spans="1:21" s="12" customFormat="1" x14ac:dyDescent="0.25">
      <c r="A6" s="9"/>
      <c r="B6" s="9"/>
      <c r="C6" s="9"/>
      <c r="D6" s="10"/>
      <c r="E6" s="9"/>
      <c r="F6" s="9"/>
      <c r="G6" s="9"/>
      <c r="H6" s="11"/>
      <c r="I6" s="9"/>
      <c r="J6" s="9"/>
      <c r="K6" s="9" t="s">
        <v>109</v>
      </c>
      <c r="L6" s="9" t="s">
        <v>95</v>
      </c>
      <c r="M6" s="9" t="s">
        <v>96</v>
      </c>
      <c r="N6" s="9" t="s">
        <v>95</v>
      </c>
      <c r="O6" s="9" t="s">
        <v>96</v>
      </c>
      <c r="P6" s="9" t="s">
        <v>95</v>
      </c>
      <c r="Q6" s="9" t="s">
        <v>96</v>
      </c>
      <c r="R6" s="9" t="s">
        <v>95</v>
      </c>
      <c r="S6" s="9" t="s">
        <v>96</v>
      </c>
    </row>
    <row r="7" spans="1:21" s="20" customFormat="1" x14ac:dyDescent="0.25">
      <c r="A7" s="63" t="s">
        <v>99</v>
      </c>
      <c r="B7" s="63" t="s">
        <v>47</v>
      </c>
      <c r="C7" s="64" t="s">
        <v>48</v>
      </c>
      <c r="D7" s="55">
        <f>D32+D52</f>
        <v>0</v>
      </c>
      <c r="E7" s="29">
        <f>E32+E52</f>
        <v>0</v>
      </c>
      <c r="F7" s="16" t="s">
        <v>47</v>
      </c>
      <c r="G7" s="16">
        <f>SUMIF($L$7:$L$17,F7,$M$7:$M$17)+SUMIF($N$7:$N$17,F7,$O$7:$O$17)+SUMIF($P$7:$P$17,F7,$Q$7:$Q$17)+SUMIF($R$7:$R$17,F7,$S$7:$S$17)</f>
        <v>0</v>
      </c>
      <c r="H7" s="15">
        <v>0</v>
      </c>
      <c r="I7" s="17" t="s">
        <v>49</v>
      </c>
      <c r="J7" s="46" t="s">
        <v>50</v>
      </c>
      <c r="K7" s="56">
        <f>M7+O7+Q7+S7</f>
        <v>0</v>
      </c>
      <c r="L7" s="43" t="s">
        <v>47</v>
      </c>
      <c r="M7" s="44">
        <v>0</v>
      </c>
      <c r="N7" s="44" t="s">
        <v>54</v>
      </c>
      <c r="O7" s="44">
        <v>0</v>
      </c>
      <c r="P7" s="44"/>
      <c r="Q7" s="44"/>
      <c r="R7" s="44"/>
      <c r="S7" s="44"/>
      <c r="T7" s="18"/>
      <c r="U7" s="19" t="s">
        <v>47</v>
      </c>
    </row>
    <row r="8" spans="1:21" s="20" customFormat="1" x14ac:dyDescent="0.25">
      <c r="A8" s="63"/>
      <c r="B8" s="63" t="s">
        <v>51</v>
      </c>
      <c r="C8" s="64" t="s">
        <v>52</v>
      </c>
      <c r="D8" s="55">
        <f>D33+D53</f>
        <v>0</v>
      </c>
      <c r="E8" s="21"/>
      <c r="F8" s="16" t="s">
        <v>51</v>
      </c>
      <c r="G8" s="16">
        <f>SUMIF($L$7:$L$17,F8,$M$7:$M$17)+SUMIF($N$7:$N$17,F8,$O$7:$O$17)+SUMIF($P$7:$P$17,F8,$Q$7:$Q$17)+SUMIF($R$7:$R$17,F8,$S$7:$S$17)</f>
        <v>0</v>
      </c>
      <c r="H8" s="15">
        <v>0</v>
      </c>
      <c r="I8" s="17" t="s">
        <v>53</v>
      </c>
      <c r="J8" s="46" t="s">
        <v>50</v>
      </c>
      <c r="K8" s="56">
        <f>M8+O8+Q8+S8</f>
        <v>0</v>
      </c>
      <c r="L8" s="43" t="s">
        <v>47</v>
      </c>
      <c r="M8" s="44">
        <v>0</v>
      </c>
      <c r="N8" s="44" t="s">
        <v>54</v>
      </c>
      <c r="O8" s="44">
        <v>0</v>
      </c>
      <c r="P8" s="44"/>
      <c r="Q8" s="44"/>
      <c r="R8" s="44"/>
      <c r="S8" s="44"/>
      <c r="T8" s="18"/>
      <c r="U8" s="19" t="s">
        <v>51</v>
      </c>
    </row>
    <row r="9" spans="1:21" s="20" customFormat="1" x14ac:dyDescent="0.25">
      <c r="A9" s="63"/>
      <c r="B9" s="63" t="s">
        <v>54</v>
      </c>
      <c r="C9" s="64" t="s">
        <v>55</v>
      </c>
      <c r="D9" s="55">
        <f>D34+D54</f>
        <v>0</v>
      </c>
      <c r="E9" s="29">
        <f>E34+E54</f>
        <v>0</v>
      </c>
      <c r="F9" s="16" t="s">
        <v>54</v>
      </c>
      <c r="G9" s="16">
        <f>SUMIF($L$7:$L$17,F9,$M$7:$M$17)+SUMIF($N$7:$N$17,F9,$O$7:$O$17)+SUMIF($P$7:$P$17,F9,$Q$7:$Q$17)+SUMIF($R$7:$R$17,F9,$S$7:$S$17)</f>
        <v>0</v>
      </c>
      <c r="H9" s="15">
        <v>0</v>
      </c>
      <c r="I9" s="17" t="s">
        <v>56</v>
      </c>
      <c r="J9" s="46" t="s">
        <v>50</v>
      </c>
      <c r="K9" s="56">
        <f t="shared" ref="K9:K12" si="0">M9+O9+Q9+S9</f>
        <v>0</v>
      </c>
      <c r="L9" s="43" t="s">
        <v>47</v>
      </c>
      <c r="M9" s="44">
        <v>0</v>
      </c>
      <c r="N9" s="44" t="s">
        <v>54</v>
      </c>
      <c r="O9" s="44">
        <v>0</v>
      </c>
      <c r="P9" s="44"/>
      <c r="Q9" s="44"/>
      <c r="R9" s="44"/>
      <c r="S9" s="44"/>
      <c r="T9" s="18"/>
      <c r="U9" s="19" t="s">
        <v>54</v>
      </c>
    </row>
    <row r="10" spans="1:21" s="20" customFormat="1" x14ac:dyDescent="0.25">
      <c r="A10" s="63"/>
      <c r="B10" s="63" t="s">
        <v>54</v>
      </c>
      <c r="C10" s="64" t="s">
        <v>120</v>
      </c>
      <c r="D10" s="55">
        <f>D35+D55</f>
        <v>0</v>
      </c>
      <c r="E10" s="71"/>
      <c r="F10" s="68"/>
      <c r="G10" s="68"/>
      <c r="H10" s="15"/>
      <c r="I10" s="17" t="s">
        <v>58</v>
      </c>
      <c r="J10" s="46" t="s">
        <v>50</v>
      </c>
      <c r="K10" s="56">
        <f t="shared" si="0"/>
        <v>0</v>
      </c>
      <c r="L10" s="43" t="s">
        <v>47</v>
      </c>
      <c r="M10" s="44">
        <v>0</v>
      </c>
      <c r="N10" s="44" t="s">
        <v>54</v>
      </c>
      <c r="O10" s="44">
        <v>0</v>
      </c>
      <c r="P10" s="44"/>
      <c r="Q10" s="44"/>
      <c r="R10" s="44"/>
      <c r="S10" s="44"/>
      <c r="T10" s="18"/>
      <c r="U10" s="19"/>
    </row>
    <row r="11" spans="1:21" s="20" customFormat="1" x14ac:dyDescent="0.25">
      <c r="A11" s="63"/>
      <c r="B11" s="63" t="s">
        <v>57</v>
      </c>
      <c r="C11" s="64" t="s">
        <v>121</v>
      </c>
      <c r="D11" s="55">
        <f>E25</f>
        <v>0</v>
      </c>
      <c r="E11" s="21"/>
      <c r="F11" s="16" t="s">
        <v>57</v>
      </c>
      <c r="G11" s="16">
        <f>SUMIF($L$7:$L$17,F11,$M$7:$M$17)+SUMIF($N$7:$N$17,F11,$O$7:$O$17)+SUMIF($P$7:$P$17,F11,$Q$7:$Q$17)+SUMIF($R$7:$R$17,F11,$S$7:$S$17)</f>
        <v>0</v>
      </c>
      <c r="H11" s="15">
        <v>0</v>
      </c>
      <c r="I11" s="17" t="s">
        <v>60</v>
      </c>
      <c r="J11" s="46" t="s">
        <v>57</v>
      </c>
      <c r="K11" s="56">
        <f>M11+O11+Q11+S11</f>
        <v>0</v>
      </c>
      <c r="L11" s="43" t="s">
        <v>57</v>
      </c>
      <c r="M11" s="44">
        <v>0</v>
      </c>
      <c r="N11" s="44"/>
      <c r="O11" s="44"/>
      <c r="P11" s="44"/>
      <c r="Q11" s="44"/>
      <c r="R11" s="44"/>
      <c r="S11" s="44"/>
      <c r="T11" s="18"/>
      <c r="U11" s="19" t="s">
        <v>57</v>
      </c>
    </row>
    <row r="12" spans="1:21" s="20" customFormat="1" x14ac:dyDescent="0.25">
      <c r="A12" s="63"/>
      <c r="B12" s="63" t="s">
        <v>57</v>
      </c>
      <c r="C12" s="64" t="s">
        <v>114</v>
      </c>
      <c r="D12" s="55">
        <f t="shared" ref="D12:D24" si="1">D37+D57</f>
        <v>0</v>
      </c>
      <c r="E12" s="21"/>
      <c r="F12" s="68" t="s">
        <v>57</v>
      </c>
      <c r="G12" s="68"/>
      <c r="H12" s="15">
        <v>0</v>
      </c>
      <c r="I12" s="17" t="s">
        <v>63</v>
      </c>
      <c r="J12" s="46" t="s">
        <v>111</v>
      </c>
      <c r="K12" s="56">
        <f t="shared" si="0"/>
        <v>0</v>
      </c>
      <c r="L12" s="43" t="s">
        <v>70</v>
      </c>
      <c r="M12" s="44">
        <v>0</v>
      </c>
      <c r="N12" s="44" t="s">
        <v>54</v>
      </c>
      <c r="O12" s="44">
        <v>0</v>
      </c>
      <c r="P12" s="44" t="s">
        <v>80</v>
      </c>
      <c r="Q12" s="44">
        <v>0</v>
      </c>
      <c r="R12" s="44" t="s">
        <v>76</v>
      </c>
      <c r="S12" s="44">
        <v>0</v>
      </c>
      <c r="T12" s="18"/>
      <c r="U12" s="19" t="s">
        <v>101</v>
      </c>
    </row>
    <row r="13" spans="1:21" s="20" customFormat="1" x14ac:dyDescent="0.25">
      <c r="A13" s="63"/>
      <c r="B13" s="63" t="s">
        <v>61</v>
      </c>
      <c r="C13" s="64" t="s">
        <v>62</v>
      </c>
      <c r="D13" s="55">
        <f t="shared" si="1"/>
        <v>0</v>
      </c>
      <c r="E13" s="21"/>
      <c r="F13" s="16" t="s">
        <v>61</v>
      </c>
      <c r="G13" s="16">
        <f t="shared" ref="G13:G24" si="2">SUMIF($L$7:$L$17,F13,$M$7:$M$17)+SUMIF($N$7:$N$17,F13,$O$7:$O$17)+SUMIF($P$7:$P$17,F13,$Q$7:$Q$17)+SUMIF($R$7:$R$17,F13,$S$7:$S$17)</f>
        <v>0</v>
      </c>
      <c r="H13" s="15">
        <v>0</v>
      </c>
      <c r="I13" s="24" t="s">
        <v>64</v>
      </c>
      <c r="J13" s="46" t="s">
        <v>65</v>
      </c>
      <c r="K13" s="56">
        <f>M13+O13+Q13+S13</f>
        <v>0</v>
      </c>
      <c r="L13" s="43" t="s">
        <v>61</v>
      </c>
      <c r="M13" s="44">
        <v>0</v>
      </c>
      <c r="N13" s="44" t="s">
        <v>66</v>
      </c>
      <c r="O13" s="44">
        <v>0</v>
      </c>
      <c r="P13" s="44" t="s">
        <v>82</v>
      </c>
      <c r="Q13" s="44">
        <v>0</v>
      </c>
      <c r="R13" s="44"/>
      <c r="S13" s="44"/>
      <c r="T13" s="18"/>
      <c r="U13" s="23" t="s">
        <v>61</v>
      </c>
    </row>
    <row r="14" spans="1:21" s="20" customFormat="1" x14ac:dyDescent="0.25">
      <c r="A14" s="63"/>
      <c r="B14" s="63" t="s">
        <v>61</v>
      </c>
      <c r="C14" s="64" t="s">
        <v>113</v>
      </c>
      <c r="D14" s="55">
        <f t="shared" si="1"/>
        <v>0</v>
      </c>
      <c r="E14" s="21"/>
      <c r="F14" s="16" t="s">
        <v>103</v>
      </c>
      <c r="G14" s="16">
        <f t="shared" si="2"/>
        <v>0</v>
      </c>
      <c r="H14" s="15"/>
      <c r="I14" s="17" t="s">
        <v>68</v>
      </c>
      <c r="J14" s="46" t="s">
        <v>69</v>
      </c>
      <c r="K14" s="56">
        <f>M14+O14+Q14+S14</f>
        <v>0</v>
      </c>
      <c r="L14" s="43" t="s">
        <v>51</v>
      </c>
      <c r="M14" s="44">
        <v>0</v>
      </c>
      <c r="N14" s="44" t="s">
        <v>61</v>
      </c>
      <c r="O14" s="44">
        <v>0</v>
      </c>
      <c r="P14" s="44"/>
      <c r="Q14" s="44"/>
      <c r="R14" s="44"/>
      <c r="S14" s="44"/>
      <c r="T14" s="18"/>
      <c r="U14" s="23" t="s">
        <v>103</v>
      </c>
    </row>
    <row r="15" spans="1:21" s="20" customFormat="1" x14ac:dyDescent="0.25">
      <c r="A15" s="63"/>
      <c r="B15" s="63" t="s">
        <v>66</v>
      </c>
      <c r="C15" s="64" t="s">
        <v>67</v>
      </c>
      <c r="D15" s="55">
        <f t="shared" si="1"/>
        <v>0</v>
      </c>
      <c r="E15" s="21"/>
      <c r="F15" s="16" t="s">
        <v>66</v>
      </c>
      <c r="G15" s="16">
        <f t="shared" si="2"/>
        <v>0</v>
      </c>
      <c r="H15" s="15">
        <v>0</v>
      </c>
      <c r="I15" s="17" t="s">
        <v>72</v>
      </c>
      <c r="J15" s="46" t="s">
        <v>73</v>
      </c>
      <c r="K15" s="56">
        <f>M15+O15+Q15+S15</f>
        <v>0</v>
      </c>
      <c r="L15" s="43" t="s">
        <v>61</v>
      </c>
      <c r="M15" s="44">
        <v>0</v>
      </c>
      <c r="N15" s="44"/>
      <c r="O15" s="44"/>
      <c r="P15" s="44" t="s">
        <v>98</v>
      </c>
      <c r="Q15" s="44">
        <v>0</v>
      </c>
      <c r="R15" s="44"/>
      <c r="S15" s="44"/>
      <c r="T15" s="18"/>
      <c r="U15" s="23" t="s">
        <v>66</v>
      </c>
    </row>
    <row r="16" spans="1:21" s="20" customFormat="1" x14ac:dyDescent="0.25">
      <c r="A16" s="63"/>
      <c r="B16" s="63" t="s">
        <v>70</v>
      </c>
      <c r="C16" s="64" t="s">
        <v>71</v>
      </c>
      <c r="D16" s="55">
        <f t="shared" si="1"/>
        <v>0</v>
      </c>
      <c r="E16" s="21"/>
      <c r="F16" s="16" t="s">
        <v>70</v>
      </c>
      <c r="G16" s="16">
        <f t="shared" si="2"/>
        <v>0</v>
      </c>
      <c r="H16" s="15">
        <v>0</v>
      </c>
      <c r="I16" s="17" t="s">
        <v>75</v>
      </c>
      <c r="J16" s="46" t="s">
        <v>61</v>
      </c>
      <c r="K16" s="56">
        <f>M16+O16+Q16+S16</f>
        <v>0</v>
      </c>
      <c r="L16" s="43" t="s">
        <v>103</v>
      </c>
      <c r="M16" s="44">
        <v>0</v>
      </c>
      <c r="N16" s="44" t="s">
        <v>102</v>
      </c>
      <c r="O16" s="44">
        <v>0</v>
      </c>
      <c r="P16" s="44" t="s">
        <v>104</v>
      </c>
      <c r="Q16" s="44">
        <v>0</v>
      </c>
      <c r="R16" s="44" t="s">
        <v>97</v>
      </c>
      <c r="S16" s="44">
        <v>0</v>
      </c>
      <c r="T16" s="18"/>
      <c r="U16" s="23" t="s">
        <v>104</v>
      </c>
    </row>
    <row r="17" spans="1:21" s="20" customFormat="1" x14ac:dyDescent="0.25">
      <c r="A17" s="63"/>
      <c r="B17" s="63" t="s">
        <v>74</v>
      </c>
      <c r="C17" s="64" t="s">
        <v>44</v>
      </c>
      <c r="D17" s="55">
        <f t="shared" si="1"/>
        <v>0</v>
      </c>
      <c r="E17" s="21"/>
      <c r="F17" s="16" t="s">
        <v>74</v>
      </c>
      <c r="G17" s="16">
        <f t="shared" si="2"/>
        <v>0</v>
      </c>
      <c r="H17" s="21"/>
      <c r="I17" s="17" t="s">
        <v>78</v>
      </c>
      <c r="J17" s="46" t="s">
        <v>79</v>
      </c>
      <c r="K17" s="56">
        <f>M17+O17+Q17+S17</f>
        <v>0</v>
      </c>
      <c r="L17" s="43" t="s">
        <v>74</v>
      </c>
      <c r="M17" s="44">
        <v>0</v>
      </c>
      <c r="N17" s="43" t="s">
        <v>82</v>
      </c>
      <c r="O17" s="44">
        <v>0</v>
      </c>
      <c r="P17" s="43"/>
      <c r="Q17" s="44"/>
      <c r="R17" s="43"/>
      <c r="S17" s="44"/>
      <c r="T17" s="18"/>
      <c r="U17" s="23" t="s">
        <v>70</v>
      </c>
    </row>
    <row r="18" spans="1:21" s="20" customFormat="1" x14ac:dyDescent="0.25">
      <c r="A18" s="63"/>
      <c r="B18" s="63" t="s">
        <v>76</v>
      </c>
      <c r="C18" s="64" t="s">
        <v>77</v>
      </c>
      <c r="D18" s="55">
        <f t="shared" si="1"/>
        <v>0</v>
      </c>
      <c r="E18" s="21"/>
      <c r="F18" s="16" t="s">
        <v>76</v>
      </c>
      <c r="G18" s="16">
        <f t="shared" si="2"/>
        <v>0</v>
      </c>
      <c r="H18" s="15">
        <v>0</v>
      </c>
      <c r="I18" s="21"/>
      <c r="J18" s="45" t="s">
        <v>43</v>
      </c>
      <c r="K18" s="56">
        <f>SUM(K7:K17)</f>
        <v>0</v>
      </c>
      <c r="T18" s="18"/>
      <c r="U18" s="23" t="s">
        <v>97</v>
      </c>
    </row>
    <row r="19" spans="1:21" s="20" customFormat="1" x14ac:dyDescent="0.25">
      <c r="A19" s="63"/>
      <c r="B19" s="63" t="s">
        <v>80</v>
      </c>
      <c r="C19" s="64" t="s">
        <v>81</v>
      </c>
      <c r="D19" s="55">
        <f t="shared" si="1"/>
        <v>0</v>
      </c>
      <c r="E19" s="21"/>
      <c r="F19" s="16" t="s">
        <v>80</v>
      </c>
      <c r="G19" s="16">
        <f t="shared" si="2"/>
        <v>0</v>
      </c>
      <c r="H19" s="15">
        <v>0</v>
      </c>
      <c r="T19" s="18"/>
      <c r="U19" s="23" t="s">
        <v>74</v>
      </c>
    </row>
    <row r="20" spans="1:21" s="20" customFormat="1" ht="15.75" thickBot="1" x14ac:dyDescent="0.3">
      <c r="A20" s="63"/>
      <c r="B20" s="63" t="s">
        <v>82</v>
      </c>
      <c r="C20" s="64" t="s">
        <v>83</v>
      </c>
      <c r="D20" s="55">
        <f t="shared" si="1"/>
        <v>0</v>
      </c>
      <c r="E20" s="21"/>
      <c r="F20" s="16" t="s">
        <v>82</v>
      </c>
      <c r="G20" s="16">
        <f t="shared" si="2"/>
        <v>0</v>
      </c>
      <c r="H20" s="15">
        <v>0</v>
      </c>
      <c r="I20" s="25"/>
      <c r="K20" s="26"/>
      <c r="T20" s="18"/>
      <c r="U20" s="23" t="s">
        <v>76</v>
      </c>
    </row>
    <row r="21" spans="1:21" s="20" customFormat="1" ht="15.75" thickBot="1" x14ac:dyDescent="0.3">
      <c r="A21" s="63"/>
      <c r="B21" s="65" t="s">
        <v>104</v>
      </c>
      <c r="C21" s="66" t="s">
        <v>105</v>
      </c>
      <c r="D21" s="55">
        <f t="shared" si="1"/>
        <v>0</v>
      </c>
      <c r="E21" s="21"/>
      <c r="F21" s="16" t="s">
        <v>104</v>
      </c>
      <c r="G21" s="16">
        <f t="shared" si="2"/>
        <v>0</v>
      </c>
      <c r="H21" s="15">
        <v>0</v>
      </c>
      <c r="I21" s="27" t="s">
        <v>84</v>
      </c>
      <c r="J21" s="48" t="s">
        <v>85</v>
      </c>
      <c r="T21" s="18"/>
      <c r="U21" s="23" t="s">
        <v>80</v>
      </c>
    </row>
    <row r="22" spans="1:21" s="20" customFormat="1" x14ac:dyDescent="0.25">
      <c r="A22" s="63"/>
      <c r="B22" s="65" t="s">
        <v>97</v>
      </c>
      <c r="C22" s="66" t="s">
        <v>106</v>
      </c>
      <c r="D22" s="55">
        <f t="shared" si="1"/>
        <v>0</v>
      </c>
      <c r="E22" s="21"/>
      <c r="F22" s="16" t="s">
        <v>97</v>
      </c>
      <c r="G22" s="16">
        <f t="shared" si="2"/>
        <v>0</v>
      </c>
      <c r="H22" s="15">
        <v>0</v>
      </c>
      <c r="I22" s="47" t="s">
        <v>86</v>
      </c>
      <c r="J22" s="49" t="s">
        <v>87</v>
      </c>
      <c r="T22" s="18"/>
      <c r="U22" s="23" t="s">
        <v>98</v>
      </c>
    </row>
    <row r="23" spans="1:21" s="20" customFormat="1" ht="15.75" thickBot="1" x14ac:dyDescent="0.3">
      <c r="A23" s="63"/>
      <c r="B23" s="65" t="s">
        <v>98</v>
      </c>
      <c r="C23" s="66" t="s">
        <v>107</v>
      </c>
      <c r="D23" s="55">
        <f t="shared" si="1"/>
        <v>0</v>
      </c>
      <c r="E23" s="21"/>
      <c r="F23" s="16" t="s">
        <v>98</v>
      </c>
      <c r="G23" s="16">
        <f t="shared" si="2"/>
        <v>0</v>
      </c>
      <c r="H23" s="15">
        <v>0</v>
      </c>
      <c r="I23" s="28" t="s">
        <v>88</v>
      </c>
      <c r="J23" s="50" t="s">
        <v>89</v>
      </c>
      <c r="T23" s="18"/>
      <c r="U23" s="23" t="s">
        <v>102</v>
      </c>
    </row>
    <row r="24" spans="1:21" s="20" customFormat="1" ht="15.75" thickBot="1" x14ac:dyDescent="0.3">
      <c r="A24" s="63"/>
      <c r="B24" s="65" t="s">
        <v>102</v>
      </c>
      <c r="C24" s="66" t="s">
        <v>108</v>
      </c>
      <c r="D24" s="55">
        <f t="shared" si="1"/>
        <v>0</v>
      </c>
      <c r="E24" s="21"/>
      <c r="F24" s="16" t="s">
        <v>102</v>
      </c>
      <c r="G24" s="16">
        <f t="shared" si="2"/>
        <v>0</v>
      </c>
      <c r="H24" s="15">
        <v>0</v>
      </c>
      <c r="I24" s="30" t="s">
        <v>90</v>
      </c>
      <c r="J24" s="4"/>
      <c r="T24" s="18"/>
      <c r="U24" s="23" t="s">
        <v>82</v>
      </c>
    </row>
    <row r="25" spans="1:21" s="20" customFormat="1" x14ac:dyDescent="0.25">
      <c r="A25" s="63"/>
      <c r="B25" s="63"/>
      <c r="C25" s="64" t="s">
        <v>43</v>
      </c>
      <c r="D25" s="29">
        <f>SUM(D7:D24)</f>
        <v>0</v>
      </c>
      <c r="E25" s="29">
        <f>ROUNDUP(E7+E9,0)</f>
        <v>0</v>
      </c>
      <c r="F25" s="16" t="s">
        <v>43</v>
      </c>
      <c r="G25" s="16">
        <f>SUM(G7:G24)</f>
        <v>0</v>
      </c>
      <c r="H25" s="16">
        <f>SUM(H7:H24)</f>
        <v>0</v>
      </c>
      <c r="J25" s="5"/>
      <c r="T25" s="18"/>
    </row>
    <row r="26" spans="1:21" s="20" customFormat="1" ht="15.75" thickBot="1" x14ac:dyDescent="0.3">
      <c r="A26" s="21"/>
      <c r="B26" s="21"/>
      <c r="C26" s="21"/>
      <c r="D26" s="21"/>
      <c r="E26" s="21"/>
      <c r="F26" s="21"/>
      <c r="G26" s="21"/>
      <c r="H26" s="21"/>
      <c r="I26" s="4"/>
      <c r="J26" s="4"/>
      <c r="L26" s="4"/>
      <c r="M26" s="4"/>
      <c r="T26" s="18"/>
    </row>
    <row r="27" spans="1:21" s="20" customFormat="1" x14ac:dyDescent="0.25">
      <c r="A27" s="4"/>
      <c r="B27" s="4"/>
      <c r="C27" s="31" t="s">
        <v>91</v>
      </c>
      <c r="D27" s="32">
        <f>D25</f>
        <v>0</v>
      </c>
      <c r="E27" s="4"/>
      <c r="F27" s="4"/>
      <c r="G27" s="4"/>
      <c r="H27" s="6"/>
      <c r="I27" s="5"/>
      <c r="J27" s="4"/>
      <c r="K27" s="4"/>
      <c r="L27" s="4"/>
      <c r="M27" s="4"/>
      <c r="N27" s="4"/>
      <c r="O27" s="4"/>
      <c r="P27" s="4"/>
      <c r="Q27" s="4"/>
      <c r="R27" s="4"/>
      <c r="S27" s="4"/>
      <c r="T27" s="18"/>
    </row>
    <row r="28" spans="1:21" ht="15.75" thickBot="1" x14ac:dyDescent="0.3">
      <c r="C28" s="33" t="s">
        <v>92</v>
      </c>
      <c r="D28" s="42">
        <f>K18</f>
        <v>0</v>
      </c>
      <c r="U28" s="20"/>
    </row>
    <row r="29" spans="1:21" ht="14.25" customHeight="1" thickBot="1" x14ac:dyDescent="0.3">
      <c r="C29" s="34" t="s">
        <v>93</v>
      </c>
      <c r="D29" s="35">
        <f>D27-D28</f>
        <v>0</v>
      </c>
      <c r="U29" s="20"/>
    </row>
    <row r="30" spans="1:21" ht="24" customHeight="1" x14ac:dyDescent="0.25">
      <c r="I30" s="4"/>
    </row>
    <row r="31" spans="1:21" ht="45" x14ac:dyDescent="0.25">
      <c r="A31" s="59"/>
      <c r="B31" s="60"/>
      <c r="C31" s="69" t="s">
        <v>115</v>
      </c>
      <c r="D31" s="7" t="s">
        <v>112</v>
      </c>
      <c r="E31" s="62"/>
      <c r="F31" s="36"/>
      <c r="G31" s="37"/>
      <c r="H31" s="5"/>
      <c r="I31" s="4"/>
    </row>
    <row r="32" spans="1:21" x14ac:dyDescent="0.25">
      <c r="A32" s="13">
        <v>2023</v>
      </c>
      <c r="B32" s="13" t="s">
        <v>47</v>
      </c>
      <c r="C32" s="14" t="s">
        <v>48</v>
      </c>
      <c r="D32" s="1">
        <v>0</v>
      </c>
      <c r="E32" s="57">
        <f>D32*(41.35%)</f>
        <v>0</v>
      </c>
      <c r="F32" s="36"/>
      <c r="G32" s="6"/>
      <c r="H32" s="5"/>
    </row>
    <row r="33" spans="1:13" x14ac:dyDescent="0.25">
      <c r="A33" s="13"/>
      <c r="B33" s="13" t="s">
        <v>51</v>
      </c>
      <c r="C33" s="14" t="s">
        <v>52</v>
      </c>
      <c r="D33" s="1">
        <v>0</v>
      </c>
      <c r="E33" s="21"/>
    </row>
    <row r="34" spans="1:13" x14ac:dyDescent="0.25">
      <c r="A34" s="13"/>
      <c r="B34" s="13" t="s">
        <v>54</v>
      </c>
      <c r="C34" s="14" t="s">
        <v>55</v>
      </c>
      <c r="D34" s="1">
        <v>0</v>
      </c>
      <c r="E34" s="57">
        <f>D34*(1.85%)</f>
        <v>0</v>
      </c>
    </row>
    <row r="35" spans="1:13" x14ac:dyDescent="0.25">
      <c r="A35" s="13"/>
      <c r="B35" s="13" t="s">
        <v>54</v>
      </c>
      <c r="C35" s="14" t="s">
        <v>120</v>
      </c>
      <c r="D35" s="1">
        <v>0</v>
      </c>
      <c r="E35" s="70"/>
    </row>
    <row r="36" spans="1:13" x14ac:dyDescent="0.25">
      <c r="A36" s="22"/>
      <c r="B36" s="22" t="s">
        <v>57</v>
      </c>
      <c r="C36" s="14" t="s">
        <v>121</v>
      </c>
      <c r="D36" s="38">
        <f>E50</f>
        <v>0</v>
      </c>
      <c r="E36" s="21"/>
      <c r="G36" s="39"/>
    </row>
    <row r="37" spans="1:13" x14ac:dyDescent="0.25">
      <c r="A37" s="40"/>
      <c r="B37" s="22" t="s">
        <v>57</v>
      </c>
      <c r="C37" s="14" t="s">
        <v>59</v>
      </c>
      <c r="D37" s="1">
        <v>0</v>
      </c>
      <c r="E37" s="21"/>
    </row>
    <row r="38" spans="1:13" x14ac:dyDescent="0.25">
      <c r="A38" s="13"/>
      <c r="B38" s="13" t="s">
        <v>61</v>
      </c>
      <c r="C38" s="14" t="s">
        <v>62</v>
      </c>
      <c r="D38" s="1">
        <v>0</v>
      </c>
      <c r="E38" s="21"/>
      <c r="M38" s="6"/>
    </row>
    <row r="39" spans="1:13" x14ac:dyDescent="0.25">
      <c r="A39" s="13"/>
      <c r="B39" s="13" t="s">
        <v>61</v>
      </c>
      <c r="C39" s="14" t="s">
        <v>100</v>
      </c>
      <c r="D39" s="1">
        <v>0</v>
      </c>
      <c r="E39" s="21"/>
    </row>
    <row r="40" spans="1:13" x14ac:dyDescent="0.25">
      <c r="A40" s="13"/>
      <c r="B40" s="13" t="s">
        <v>66</v>
      </c>
      <c r="C40" s="14" t="s">
        <v>67</v>
      </c>
      <c r="D40" s="1">
        <v>0</v>
      </c>
      <c r="E40" s="21"/>
    </row>
    <row r="41" spans="1:13" x14ac:dyDescent="0.25">
      <c r="A41" s="13"/>
      <c r="B41" s="13" t="s">
        <v>70</v>
      </c>
      <c r="C41" s="14" t="s">
        <v>71</v>
      </c>
      <c r="D41" s="1">
        <v>0</v>
      </c>
      <c r="E41" s="21"/>
    </row>
    <row r="42" spans="1:13" x14ac:dyDescent="0.25">
      <c r="A42" s="13"/>
      <c r="B42" s="13" t="s">
        <v>74</v>
      </c>
      <c r="C42" s="14" t="s">
        <v>44</v>
      </c>
      <c r="D42" s="1">
        <v>0</v>
      </c>
      <c r="E42" s="21"/>
    </row>
    <row r="43" spans="1:13" x14ac:dyDescent="0.25">
      <c r="A43" s="13"/>
      <c r="B43" s="13" t="s">
        <v>76</v>
      </c>
      <c r="C43" s="14" t="s">
        <v>77</v>
      </c>
      <c r="D43" s="1">
        <v>0</v>
      </c>
      <c r="E43" s="21"/>
    </row>
    <row r="44" spans="1:13" x14ac:dyDescent="0.25">
      <c r="A44" s="13"/>
      <c r="B44" s="13" t="s">
        <v>80</v>
      </c>
      <c r="C44" s="14" t="s">
        <v>81</v>
      </c>
      <c r="D44" s="1">
        <v>0</v>
      </c>
      <c r="E44" s="21"/>
    </row>
    <row r="45" spans="1:13" x14ac:dyDescent="0.25">
      <c r="A45" s="13"/>
      <c r="B45" s="13" t="s">
        <v>82</v>
      </c>
      <c r="C45" s="14" t="s">
        <v>83</v>
      </c>
      <c r="D45" s="1">
        <v>0</v>
      </c>
      <c r="E45" s="21"/>
    </row>
    <row r="46" spans="1:13" x14ac:dyDescent="0.25">
      <c r="A46" s="51"/>
      <c r="B46" s="53" t="s">
        <v>104</v>
      </c>
      <c r="C46" s="52" t="s">
        <v>105</v>
      </c>
      <c r="D46" s="3">
        <v>0</v>
      </c>
      <c r="E46" s="21"/>
    </row>
    <row r="47" spans="1:13" x14ac:dyDescent="0.25">
      <c r="A47" s="54"/>
      <c r="B47" s="51" t="s">
        <v>97</v>
      </c>
      <c r="C47" s="52" t="s">
        <v>106</v>
      </c>
      <c r="D47" s="3">
        <v>0</v>
      </c>
      <c r="E47" s="21"/>
    </row>
    <row r="48" spans="1:13" x14ac:dyDescent="0.25">
      <c r="A48" s="54"/>
      <c r="B48" s="51" t="s">
        <v>98</v>
      </c>
      <c r="C48" s="52" t="s">
        <v>110</v>
      </c>
      <c r="D48" s="3">
        <v>0</v>
      </c>
      <c r="E48" s="21"/>
    </row>
    <row r="49" spans="1:5" x14ac:dyDescent="0.25">
      <c r="A49" s="54"/>
      <c r="B49" s="51" t="s">
        <v>102</v>
      </c>
      <c r="C49" s="52" t="s">
        <v>108</v>
      </c>
      <c r="D49" s="3">
        <v>0</v>
      </c>
      <c r="E49" s="21"/>
    </row>
    <row r="50" spans="1:5" x14ac:dyDescent="0.25">
      <c r="A50" s="13"/>
      <c r="B50" s="14"/>
      <c r="C50" s="29"/>
      <c r="D50" s="29">
        <f>SUM(D32:D49)</f>
        <v>0</v>
      </c>
      <c r="E50" s="57">
        <f>ROUNDUP(E32+E34,0)</f>
        <v>0</v>
      </c>
    </row>
    <row r="51" spans="1:5" x14ac:dyDescent="0.25">
      <c r="D51" s="39"/>
    </row>
    <row r="52" spans="1:5" x14ac:dyDescent="0.25">
      <c r="A52" s="13">
        <v>2024</v>
      </c>
      <c r="B52" s="13" t="s">
        <v>47</v>
      </c>
      <c r="C52" s="14" t="s">
        <v>48</v>
      </c>
      <c r="D52" s="1">
        <v>0</v>
      </c>
      <c r="E52" s="57">
        <f>D52*(41.35%)</f>
        <v>0</v>
      </c>
    </row>
    <row r="53" spans="1:5" x14ac:dyDescent="0.25">
      <c r="A53" s="13"/>
      <c r="B53" s="13" t="s">
        <v>51</v>
      </c>
      <c r="C53" s="14" t="s">
        <v>52</v>
      </c>
      <c r="D53" s="1">
        <v>0</v>
      </c>
      <c r="E53" s="21"/>
    </row>
    <row r="54" spans="1:5" x14ac:dyDescent="0.25">
      <c r="A54" s="13"/>
      <c r="B54" s="13" t="s">
        <v>54</v>
      </c>
      <c r="C54" s="14" t="s">
        <v>55</v>
      </c>
      <c r="D54" s="1">
        <v>0</v>
      </c>
      <c r="E54" s="57">
        <f>D54*(1.85%)</f>
        <v>0</v>
      </c>
    </row>
    <row r="55" spans="1:5" x14ac:dyDescent="0.25">
      <c r="A55" s="13"/>
      <c r="B55" s="13" t="s">
        <v>54</v>
      </c>
      <c r="C55" s="14" t="s">
        <v>120</v>
      </c>
      <c r="D55" s="1">
        <v>0</v>
      </c>
      <c r="E55" s="70"/>
    </row>
    <row r="56" spans="1:5" x14ac:dyDescent="0.25">
      <c r="A56" s="22"/>
      <c r="B56" s="22" t="s">
        <v>57</v>
      </c>
      <c r="C56" s="14" t="s">
        <v>121</v>
      </c>
      <c r="D56" s="41">
        <f>E70</f>
        <v>0</v>
      </c>
      <c r="E56" s="21"/>
    </row>
    <row r="57" spans="1:5" x14ac:dyDescent="0.25">
      <c r="A57" s="40"/>
      <c r="B57" s="22" t="s">
        <v>57</v>
      </c>
      <c r="C57" s="14" t="s">
        <v>59</v>
      </c>
      <c r="D57" s="1">
        <v>0</v>
      </c>
      <c r="E57" s="21"/>
    </row>
    <row r="58" spans="1:5" x14ac:dyDescent="0.25">
      <c r="A58" s="13"/>
      <c r="B58" s="13" t="s">
        <v>61</v>
      </c>
      <c r="C58" s="14" t="s">
        <v>62</v>
      </c>
      <c r="D58" s="1">
        <v>0</v>
      </c>
      <c r="E58" s="21"/>
    </row>
    <row r="59" spans="1:5" x14ac:dyDescent="0.25">
      <c r="A59" s="13"/>
      <c r="B59" s="13" t="s">
        <v>103</v>
      </c>
      <c r="C59" s="14" t="s">
        <v>100</v>
      </c>
      <c r="D59" s="1">
        <v>0</v>
      </c>
      <c r="E59" s="21"/>
    </row>
    <row r="60" spans="1:5" x14ac:dyDescent="0.25">
      <c r="A60" s="13"/>
      <c r="B60" s="13" t="s">
        <v>66</v>
      </c>
      <c r="C60" s="14" t="s">
        <v>67</v>
      </c>
      <c r="D60" s="1">
        <v>0</v>
      </c>
      <c r="E60" s="21"/>
    </row>
    <row r="61" spans="1:5" x14ac:dyDescent="0.25">
      <c r="A61" s="13"/>
      <c r="B61" s="13" t="s">
        <v>70</v>
      </c>
      <c r="C61" s="14" t="s">
        <v>71</v>
      </c>
      <c r="D61" s="1">
        <v>0</v>
      </c>
      <c r="E61" s="21"/>
    </row>
    <row r="62" spans="1:5" x14ac:dyDescent="0.25">
      <c r="A62" s="13"/>
      <c r="B62" s="13" t="s">
        <v>74</v>
      </c>
      <c r="C62" s="14" t="s">
        <v>44</v>
      </c>
      <c r="D62" s="1">
        <v>0</v>
      </c>
      <c r="E62" s="21"/>
    </row>
    <row r="63" spans="1:5" x14ac:dyDescent="0.25">
      <c r="A63" s="13"/>
      <c r="B63" s="13" t="s">
        <v>76</v>
      </c>
      <c r="C63" s="14" t="s">
        <v>77</v>
      </c>
      <c r="D63" s="1">
        <v>0</v>
      </c>
      <c r="E63" s="21"/>
    </row>
    <row r="64" spans="1:5" x14ac:dyDescent="0.25">
      <c r="A64" s="13"/>
      <c r="B64" s="13" t="s">
        <v>80</v>
      </c>
      <c r="C64" s="14" t="s">
        <v>81</v>
      </c>
      <c r="D64" s="1">
        <v>0</v>
      </c>
      <c r="E64" s="21"/>
    </row>
    <row r="65" spans="1:5" x14ac:dyDescent="0.25">
      <c r="A65" s="13"/>
      <c r="B65" s="13" t="s">
        <v>82</v>
      </c>
      <c r="C65" s="14" t="s">
        <v>83</v>
      </c>
      <c r="D65" s="1">
        <v>0</v>
      </c>
      <c r="E65" s="21"/>
    </row>
    <row r="66" spans="1:5" x14ac:dyDescent="0.25">
      <c r="A66" s="51"/>
      <c r="B66" s="53" t="s">
        <v>104</v>
      </c>
      <c r="C66" s="52" t="s">
        <v>105</v>
      </c>
      <c r="D66" s="3">
        <v>0</v>
      </c>
      <c r="E66" s="21"/>
    </row>
    <row r="67" spans="1:5" x14ac:dyDescent="0.25">
      <c r="A67" s="54"/>
      <c r="B67" s="51" t="s">
        <v>97</v>
      </c>
      <c r="C67" s="52" t="s">
        <v>106</v>
      </c>
      <c r="D67" s="3">
        <v>0</v>
      </c>
      <c r="E67" s="21"/>
    </row>
    <row r="68" spans="1:5" x14ac:dyDescent="0.25">
      <c r="A68" s="54"/>
      <c r="B68" s="51" t="s">
        <v>98</v>
      </c>
      <c r="C68" s="52" t="s">
        <v>110</v>
      </c>
      <c r="D68" s="3">
        <v>0</v>
      </c>
      <c r="E68" s="21"/>
    </row>
    <row r="69" spans="1:5" x14ac:dyDescent="0.25">
      <c r="A69" s="54"/>
      <c r="B69" s="51" t="s">
        <v>102</v>
      </c>
      <c r="C69" s="52" t="s">
        <v>108</v>
      </c>
      <c r="D69" s="3">
        <v>0</v>
      </c>
      <c r="E69" s="21"/>
    </row>
    <row r="70" spans="1:5" x14ac:dyDescent="0.25">
      <c r="A70" s="13"/>
      <c r="B70" s="14"/>
      <c r="C70" s="29"/>
      <c r="D70" s="29">
        <f>SUM(D52:D69)</f>
        <v>0</v>
      </c>
      <c r="E70" s="57">
        <f>ROUNDUP(E52+E54,0)</f>
        <v>0</v>
      </c>
    </row>
    <row r="77" spans="1:5" hidden="1" x14ac:dyDescent="0.25">
      <c r="D77" s="7"/>
    </row>
  </sheetData>
  <sheetProtection algorithmName="SHA-512" hashValue="CUC+dGAcChk2PzufdqBjnzhZeS7DNgPA+ZwyDAqC0GbCKqzZeQt3autCvwtEctGBsBxRsaHfoTpvvgd/TaBiug==" saltValue="dPGd6b6ZCF15Yl5/FugkzA==" spinCount="100000" sheet="1" objects="1" scenarios="1"/>
  <mergeCells count="4">
    <mergeCell ref="L5:S5"/>
    <mergeCell ref="I2:J3"/>
    <mergeCell ref="A5:C5"/>
    <mergeCell ref="I5:J5"/>
  </mergeCells>
  <conditionalFormatting sqref="C29">
    <cfRule type="cellIs" dxfId="85" priority="45" operator="lessThan">
      <formula>-1</formula>
    </cfRule>
  </conditionalFormatting>
  <conditionalFormatting sqref="D29">
    <cfRule type="cellIs" dxfId="84" priority="43" operator="lessThan">
      <formula>-1</formula>
    </cfRule>
    <cfRule type="cellIs" dxfId="83" priority="44" operator="lessThan">
      <formula>-93550</formula>
    </cfRule>
  </conditionalFormatting>
  <conditionalFormatting sqref="B21:C24">
    <cfRule type="expression" dxfId="82" priority="42">
      <formula>AND(#REF!&gt;0, B21="Select One")</formula>
    </cfRule>
  </conditionalFormatting>
  <conditionalFormatting sqref="D6">
    <cfRule type="expression" dxfId="81" priority="40">
      <formula>AND(B6&gt;0, D6="Select One")</formula>
    </cfRule>
  </conditionalFormatting>
  <conditionalFormatting sqref="D6">
    <cfRule type="expression" dxfId="80" priority="41" stopIfTrue="1">
      <formula>AND($N6&gt;0,#REF!="")</formula>
    </cfRule>
  </conditionalFormatting>
  <conditionalFormatting sqref="D77">
    <cfRule type="expression" dxfId="79" priority="38">
      <formula>AND(B5&gt;0, D77="Select One")</formula>
    </cfRule>
  </conditionalFormatting>
  <conditionalFormatting sqref="D77">
    <cfRule type="expression" dxfId="78" priority="39" stopIfTrue="1">
      <formula>AND($N5&gt;0,#REF!="")</formula>
    </cfRule>
  </conditionalFormatting>
  <conditionalFormatting sqref="C21:C24">
    <cfRule type="expression" dxfId="77" priority="46">
      <formula>AND(A22&gt;0, C21="")</formula>
    </cfRule>
  </conditionalFormatting>
  <conditionalFormatting sqref="D36">
    <cfRule type="expression" dxfId="76" priority="34">
      <formula>AND(B36&gt;0, D36="Select One")</formula>
    </cfRule>
  </conditionalFormatting>
  <conditionalFormatting sqref="A46:B49">
    <cfRule type="expression" dxfId="75" priority="37">
      <formula>AND(#REF!&gt;0, A46="Select One")</formula>
    </cfRule>
  </conditionalFormatting>
  <conditionalFormatting sqref="A66:B69">
    <cfRule type="expression" dxfId="74" priority="36">
      <formula>AND(#REF!&gt;0, A66="Select One")</formula>
    </cfRule>
  </conditionalFormatting>
  <conditionalFormatting sqref="D36">
    <cfRule type="expression" dxfId="73" priority="35" stopIfTrue="1">
      <formula>AND($T36&gt;0,#REF!="")</formula>
    </cfRule>
  </conditionalFormatting>
  <conditionalFormatting sqref="B21:B24 A46:B49 A66:B69">
    <cfRule type="expression" dxfId="72" priority="47">
      <formula>AND(#REF!&gt;0, A21="")</formula>
    </cfRule>
  </conditionalFormatting>
  <conditionalFormatting sqref="G7">
    <cfRule type="cellIs" dxfId="71" priority="31" operator="equal">
      <formula>$D$7</formula>
    </cfRule>
    <cfRule type="cellIs" dxfId="70" priority="32" operator="lessThan">
      <formula>$D$7</formula>
    </cfRule>
    <cfRule type="cellIs" dxfId="69" priority="33" operator="greaterThan">
      <formula>$D$7</formula>
    </cfRule>
  </conditionalFormatting>
  <conditionalFormatting sqref="G8 G13:G24">
    <cfRule type="cellIs" dxfId="68" priority="28" operator="equal">
      <formula>D8</formula>
    </cfRule>
    <cfRule type="cellIs" dxfId="67" priority="29" operator="lessThan">
      <formula>D8</formula>
    </cfRule>
    <cfRule type="cellIs" dxfId="66" priority="30" operator="greaterThan">
      <formula>D8</formula>
    </cfRule>
  </conditionalFormatting>
  <conditionalFormatting sqref="C46">
    <cfRule type="expression" dxfId="65" priority="26">
      <formula>AND(#REF!&gt;0, C46="Select One")</formula>
    </cfRule>
  </conditionalFormatting>
  <conditionalFormatting sqref="C46">
    <cfRule type="expression" dxfId="64" priority="27">
      <formula>AND(A47&gt;0, C46="")</formula>
    </cfRule>
  </conditionalFormatting>
  <conditionalFormatting sqref="C66">
    <cfRule type="expression" dxfId="63" priority="24">
      <formula>AND(#REF!&gt;0, C66="Select One")</formula>
    </cfRule>
  </conditionalFormatting>
  <conditionalFormatting sqref="C66">
    <cfRule type="expression" dxfId="62" priority="25">
      <formula>AND(A67&gt;0, C66="")</formula>
    </cfRule>
  </conditionalFormatting>
  <conditionalFormatting sqref="C47">
    <cfRule type="expression" dxfId="61" priority="22">
      <formula>AND(#REF!&gt;0, C47="Select One")</formula>
    </cfRule>
  </conditionalFormatting>
  <conditionalFormatting sqref="C47">
    <cfRule type="expression" dxfId="60" priority="23">
      <formula>AND(A48&gt;0, C47="")</formula>
    </cfRule>
  </conditionalFormatting>
  <conditionalFormatting sqref="C67">
    <cfRule type="expression" dxfId="59" priority="20">
      <formula>AND(#REF!&gt;0, C67="Select One")</formula>
    </cfRule>
  </conditionalFormatting>
  <conditionalFormatting sqref="C67">
    <cfRule type="expression" dxfId="58" priority="21">
      <formula>AND(A68&gt;0, C67="")</formula>
    </cfRule>
  </conditionalFormatting>
  <conditionalFormatting sqref="C49">
    <cfRule type="expression" dxfId="57" priority="18">
      <formula>AND(#REF!&gt;0, C49="Select One")</formula>
    </cfRule>
  </conditionalFormatting>
  <conditionalFormatting sqref="C49">
    <cfRule type="expression" dxfId="56" priority="19">
      <formula>AND(A50&gt;0, C49="")</formula>
    </cfRule>
  </conditionalFormatting>
  <conditionalFormatting sqref="C69">
    <cfRule type="expression" dxfId="55" priority="16">
      <formula>AND(#REF!&gt;0, C69="Select One")</formula>
    </cfRule>
  </conditionalFormatting>
  <conditionalFormatting sqref="C69">
    <cfRule type="expression" dxfId="54" priority="17">
      <formula>AND(A70&gt;0, C69="")</formula>
    </cfRule>
  </conditionalFormatting>
  <conditionalFormatting sqref="C48">
    <cfRule type="expression" dxfId="53" priority="14">
      <formula>AND(#REF!&gt;0, C48="Select One")</formula>
    </cfRule>
  </conditionalFormatting>
  <conditionalFormatting sqref="C48">
    <cfRule type="expression" dxfId="52" priority="15">
      <formula>AND(A49&gt;0, C48="")</formula>
    </cfRule>
  </conditionalFormatting>
  <conditionalFormatting sqref="C68">
    <cfRule type="expression" dxfId="51" priority="10">
      <formula>AND(#REF!&gt;0, C68="Select One")</formula>
    </cfRule>
  </conditionalFormatting>
  <conditionalFormatting sqref="C68">
    <cfRule type="expression" dxfId="50" priority="11">
      <formula>AND(A69&gt;0, C68="")</formula>
    </cfRule>
  </conditionalFormatting>
  <conditionalFormatting sqref="D31">
    <cfRule type="expression" dxfId="49" priority="8">
      <formula>AND(B5&gt;0, D31="Select One")</formula>
    </cfRule>
  </conditionalFormatting>
  <conditionalFormatting sqref="D31">
    <cfRule type="expression" dxfId="48" priority="9" stopIfTrue="1">
      <formula>AND($N5&gt;0,#REF!="")</formula>
    </cfRule>
  </conditionalFormatting>
  <conditionalFormatting sqref="G11">
    <cfRule type="cellIs" dxfId="47" priority="5" operator="lessThan">
      <formula>$D$11+$D$12</formula>
    </cfRule>
    <cfRule type="cellIs" dxfId="46" priority="6" operator="greaterThan">
      <formula>$D$11+$D$12</formula>
    </cfRule>
    <cfRule type="cellIs" dxfId="45" priority="7" operator="equal">
      <formula>$D$11+$D$12</formula>
    </cfRule>
  </conditionalFormatting>
  <conditionalFormatting sqref="G9">
    <cfRule type="cellIs" dxfId="44" priority="1" operator="greaterThan">
      <formula>$D$9+$D$10</formula>
    </cfRule>
    <cfRule type="cellIs" dxfId="43" priority="2" operator="lessThan">
      <formula>$D$9+$D$10</formula>
    </cfRule>
    <cfRule type="cellIs" dxfId="42" priority="3" operator="equal">
      <formula>$D$9+$D$10</formula>
    </cfRule>
  </conditionalFormatting>
  <dataValidations count="2">
    <dataValidation type="list" allowBlank="1" showInputMessage="1" showErrorMessage="1" sqref="L17 P7:P13 L8:L12 R7:R13 N7:N13" xr:uid="{83AF8547-9E01-4FAA-9F68-FB5E15D438AD}">
      <formula1>$U$7:$U$22</formula1>
    </dataValidation>
    <dataValidation type="list" allowBlank="1" showInputMessage="1" showErrorMessage="1" sqref="L7 L13:L16 N13:N17 R13:R17 P13:P17" xr:uid="{441B6BF4-7B68-457C-BA74-7EBF72457A47}">
      <formula1>$U$7:$U$24</formula1>
    </dataValidation>
  </dataValidations>
  <hyperlinks>
    <hyperlink ref="E5" r:id="rId1" display="https://www.macomptroller.org/fiscal-year-updates" xr:uid="{23F527DA-4637-4227-B8C6-080A89D47C9C}"/>
    <hyperlink ref="I2" r:id="rId2" display="Expenditure Classification Handbook" xr:uid="{7FC11D69-506A-4F5D-8AE6-85E2B3214271}"/>
    <hyperlink ref="I2:J3" r:id="rId3" display="Comptroller's Expenditure Classification Handbook" xr:uid="{B7D55994-BB12-4815-A3AB-659458C9D2D9}"/>
  </hyperlinks>
  <pageMargins left="0.7" right="0.7" top="0.75" bottom="0.75" header="0.3" footer="0.3"/>
  <pageSetup orientation="portrait" horizontalDpi="1200" verticalDpi="1200" r:id="rId4"/>
  <ignoredErrors>
    <ignoredError sqref="D11" formula="1"/>
  </ignoredErrors>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C9D8E-E698-4EDD-B626-9129B995BF74}">
  <dimension ref="A1:U70"/>
  <sheetViews>
    <sheetView showGridLines="0" zoomScaleNormal="100" workbookViewId="0"/>
  </sheetViews>
  <sheetFormatPr defaultColWidth="9.140625" defaultRowHeight="15" x14ac:dyDescent="0.25"/>
  <cols>
    <col min="1" max="1" width="8.85546875" style="4" customWidth="1"/>
    <col min="2" max="2" width="6.42578125" style="4" customWidth="1"/>
    <col min="3" max="3" width="56.5703125" style="5" customWidth="1"/>
    <col min="4" max="4" width="14" style="4" bestFit="1" customWidth="1"/>
    <col min="5" max="5" width="16.5703125" style="4" customWidth="1"/>
    <col min="6" max="6" width="8.85546875" style="4" customWidth="1"/>
    <col min="7" max="7" width="16.5703125" style="4" customWidth="1"/>
    <col min="8" max="8" width="25.42578125" style="6" hidden="1" customWidth="1"/>
    <col min="9" max="9" width="30.5703125" style="5" bestFit="1" customWidth="1"/>
    <col min="10" max="10" width="47.85546875" style="4" customWidth="1"/>
    <col min="11" max="11" width="16.42578125" style="4" customWidth="1"/>
    <col min="12" max="12" width="10.85546875" style="4" customWidth="1"/>
    <col min="13" max="13" width="12.42578125" style="4" customWidth="1"/>
    <col min="14" max="14" width="9.140625" style="4"/>
    <col min="15" max="15" width="10.85546875" style="4" bestFit="1" customWidth="1"/>
    <col min="16" max="16" width="9.140625" style="4"/>
    <col min="17" max="17" width="10.85546875" style="4" bestFit="1" customWidth="1"/>
    <col min="18" max="18" width="9.140625" style="4"/>
    <col min="19" max="19" width="10.85546875" style="4" bestFit="1" customWidth="1"/>
    <col min="20" max="20" width="13.5703125" style="4" customWidth="1"/>
    <col min="21" max="21" width="9.140625" style="4" hidden="1" customWidth="1"/>
    <col min="22" max="22" width="9.140625" style="4" customWidth="1"/>
    <col min="23" max="16384" width="9.140625" style="4"/>
  </cols>
  <sheetData>
    <row r="1" spans="1:21" ht="14.45" customHeight="1" thickBot="1" x14ac:dyDescent="0.3"/>
    <row r="2" spans="1:21" ht="15" customHeight="1" x14ac:dyDescent="0.25">
      <c r="I2" s="83" t="s">
        <v>45</v>
      </c>
      <c r="J2" s="84"/>
    </row>
    <row r="3" spans="1:21" ht="15.75" thickBot="1" x14ac:dyDescent="0.3">
      <c r="I3" s="85"/>
      <c r="J3" s="86"/>
    </row>
    <row r="5" spans="1:21" ht="61.5" customHeight="1" x14ac:dyDescent="0.25">
      <c r="A5" s="79" t="s">
        <v>119</v>
      </c>
      <c r="B5" s="80"/>
      <c r="C5" s="81"/>
      <c r="D5" s="58"/>
      <c r="E5" s="2" t="s">
        <v>123</v>
      </c>
      <c r="F5" s="2"/>
      <c r="G5" s="2"/>
      <c r="H5" s="8" t="s">
        <v>94</v>
      </c>
      <c r="I5" s="82" t="s">
        <v>46</v>
      </c>
      <c r="J5" s="82"/>
      <c r="L5" s="72" t="s">
        <v>117</v>
      </c>
      <c r="M5" s="87"/>
      <c r="N5" s="87"/>
      <c r="O5" s="87"/>
      <c r="P5" s="87"/>
      <c r="Q5" s="87"/>
      <c r="R5" s="87"/>
      <c r="S5" s="88"/>
    </row>
    <row r="6" spans="1:21" s="12" customFormat="1" x14ac:dyDescent="0.25">
      <c r="A6" s="9"/>
      <c r="B6" s="9"/>
      <c r="C6" s="9"/>
      <c r="D6" s="10"/>
      <c r="E6" s="9"/>
      <c r="F6" s="9"/>
      <c r="G6" s="9"/>
      <c r="H6" s="11"/>
      <c r="I6" s="9"/>
      <c r="J6" s="9"/>
      <c r="K6" s="9" t="s">
        <v>109</v>
      </c>
      <c r="L6" s="9" t="s">
        <v>95</v>
      </c>
      <c r="M6" s="9" t="s">
        <v>96</v>
      </c>
      <c r="N6" s="9" t="s">
        <v>95</v>
      </c>
      <c r="O6" s="9" t="s">
        <v>96</v>
      </c>
      <c r="P6" s="9" t="s">
        <v>95</v>
      </c>
      <c r="Q6" s="9" t="s">
        <v>96</v>
      </c>
      <c r="R6" s="9" t="s">
        <v>95</v>
      </c>
      <c r="S6" s="9" t="s">
        <v>96</v>
      </c>
    </row>
    <row r="7" spans="1:21" s="20" customFormat="1" x14ac:dyDescent="0.25">
      <c r="A7" s="63" t="s">
        <v>99</v>
      </c>
      <c r="B7" s="63" t="s">
        <v>47</v>
      </c>
      <c r="C7" s="64" t="s">
        <v>48</v>
      </c>
      <c r="D7" s="55">
        <f>D32+D52</f>
        <v>0</v>
      </c>
      <c r="E7" s="29">
        <f>E32+E52</f>
        <v>0</v>
      </c>
      <c r="F7" s="16" t="s">
        <v>47</v>
      </c>
      <c r="G7" s="16">
        <f>SUMIF($L$7:$L$17,F7,$M$7:$M$17)+SUMIF($N$7:$N$17,F7,$O$7:$O$17)+SUMIF($P$7:$P$17,F7,$Q$7:$Q$17)+SUMIF($R$7:$R$17,F7,$S$7:$S$17)</f>
        <v>0</v>
      </c>
      <c r="H7" s="15">
        <v>0</v>
      </c>
      <c r="I7" s="17" t="s">
        <v>49</v>
      </c>
      <c r="J7" s="46" t="s">
        <v>50</v>
      </c>
      <c r="K7" s="56">
        <f>M7+O7+Q7+S7</f>
        <v>0</v>
      </c>
      <c r="L7" s="43" t="s">
        <v>47</v>
      </c>
      <c r="M7" s="44">
        <v>0</v>
      </c>
      <c r="N7" s="44" t="s">
        <v>54</v>
      </c>
      <c r="O7" s="44">
        <v>0</v>
      </c>
      <c r="P7" s="44"/>
      <c r="Q7" s="44"/>
      <c r="R7" s="44"/>
      <c r="S7" s="44"/>
      <c r="T7" s="18"/>
      <c r="U7" s="19" t="s">
        <v>47</v>
      </c>
    </row>
    <row r="8" spans="1:21" s="20" customFormat="1" x14ac:dyDescent="0.25">
      <c r="A8" s="63"/>
      <c r="B8" s="63" t="s">
        <v>51</v>
      </c>
      <c r="C8" s="64" t="s">
        <v>52</v>
      </c>
      <c r="D8" s="55">
        <f>D33+D53</f>
        <v>0</v>
      </c>
      <c r="E8" s="21"/>
      <c r="F8" s="16" t="s">
        <v>51</v>
      </c>
      <c r="G8" s="16">
        <f>SUMIF($L$7:$L$17,F8,$M$7:$M$17)+SUMIF($N$7:$N$17,F8,$O$7:$O$17)+SUMIF($P$7:$P$17,F8,$Q$7:$Q$17)+SUMIF($R$7:$R$17,F8,$S$7:$S$17)</f>
        <v>0</v>
      </c>
      <c r="H8" s="15">
        <v>0</v>
      </c>
      <c r="I8" s="17" t="s">
        <v>53</v>
      </c>
      <c r="J8" s="46" t="s">
        <v>50</v>
      </c>
      <c r="K8" s="56">
        <f>M8+O8+Q8+S8</f>
        <v>0</v>
      </c>
      <c r="L8" s="43" t="s">
        <v>47</v>
      </c>
      <c r="M8" s="44">
        <v>0</v>
      </c>
      <c r="N8" s="44" t="s">
        <v>54</v>
      </c>
      <c r="O8" s="44">
        <v>0</v>
      </c>
      <c r="P8" s="44"/>
      <c r="Q8" s="44"/>
      <c r="R8" s="44"/>
      <c r="S8" s="44"/>
      <c r="T8" s="18"/>
      <c r="U8" s="19" t="s">
        <v>51</v>
      </c>
    </row>
    <row r="9" spans="1:21" s="20" customFormat="1" x14ac:dyDescent="0.25">
      <c r="A9" s="63"/>
      <c r="B9" s="63" t="s">
        <v>54</v>
      </c>
      <c r="C9" s="64" t="s">
        <v>55</v>
      </c>
      <c r="D9" s="55">
        <f t="shared" ref="D9:D10" si="0">D34+D54</f>
        <v>0</v>
      </c>
      <c r="E9" s="29">
        <f>E34+E54</f>
        <v>0</v>
      </c>
      <c r="F9" s="16" t="s">
        <v>54</v>
      </c>
      <c r="G9" s="16">
        <f>SUMIF($L$7:$L$17,F9,$M$7:$M$17)+SUMIF($N$7:$N$17,F9,$O$7:$O$17)+SUMIF($P$7:$P$17,F9,$Q$7:$Q$17)+SUMIF($R$7:$R$17,F9,$S$7:$S$17)</f>
        <v>0</v>
      </c>
      <c r="H9" s="15">
        <v>0</v>
      </c>
      <c r="I9" s="17" t="s">
        <v>56</v>
      </c>
      <c r="J9" s="46" t="s">
        <v>50</v>
      </c>
      <c r="K9" s="56">
        <f t="shared" ref="K9:K12" si="1">M9+O9+Q9+S9</f>
        <v>0</v>
      </c>
      <c r="L9" s="43" t="s">
        <v>47</v>
      </c>
      <c r="M9" s="44">
        <v>0</v>
      </c>
      <c r="N9" s="44" t="s">
        <v>54</v>
      </c>
      <c r="O9" s="44">
        <v>0</v>
      </c>
      <c r="P9" s="44"/>
      <c r="Q9" s="44"/>
      <c r="R9" s="44"/>
      <c r="S9" s="44"/>
      <c r="T9" s="18"/>
      <c r="U9" s="19" t="s">
        <v>54</v>
      </c>
    </row>
    <row r="10" spans="1:21" s="20" customFormat="1" x14ac:dyDescent="0.25">
      <c r="A10" s="63"/>
      <c r="B10" s="63" t="s">
        <v>54</v>
      </c>
      <c r="C10" s="64" t="s">
        <v>120</v>
      </c>
      <c r="D10" s="55">
        <f t="shared" si="0"/>
        <v>0</v>
      </c>
      <c r="E10" s="71"/>
      <c r="F10" s="68"/>
      <c r="G10" s="68"/>
      <c r="H10" s="15"/>
      <c r="I10" s="17" t="s">
        <v>58</v>
      </c>
      <c r="J10" s="46" t="s">
        <v>50</v>
      </c>
      <c r="K10" s="56">
        <f t="shared" si="1"/>
        <v>0</v>
      </c>
      <c r="L10" s="43" t="s">
        <v>47</v>
      </c>
      <c r="M10" s="44">
        <v>0</v>
      </c>
      <c r="N10" s="44" t="s">
        <v>54</v>
      </c>
      <c r="O10" s="44">
        <v>0</v>
      </c>
      <c r="P10" s="44"/>
      <c r="Q10" s="44"/>
      <c r="R10" s="44"/>
      <c r="S10" s="44"/>
      <c r="T10" s="18"/>
      <c r="U10" s="19"/>
    </row>
    <row r="11" spans="1:21" s="20" customFormat="1" x14ac:dyDescent="0.25">
      <c r="A11" s="63"/>
      <c r="B11" s="63" t="s">
        <v>57</v>
      </c>
      <c r="C11" s="64" t="s">
        <v>124</v>
      </c>
      <c r="D11" s="55">
        <f>E25</f>
        <v>0</v>
      </c>
      <c r="E11" s="21"/>
      <c r="F11" s="16" t="s">
        <v>57</v>
      </c>
      <c r="G11" s="16">
        <f>SUMIF($L$7:$L$17,F11,$M$7:$M$17)+SUMIF($N$7:$N$17,F11,$O$7:$O$17)+SUMIF($P$7:$P$17,F11,$Q$7:$Q$17)+SUMIF($R$7:$R$17,F11,$S$7:$S$17)</f>
        <v>0</v>
      </c>
      <c r="H11" s="15">
        <v>0</v>
      </c>
      <c r="I11" s="17" t="s">
        <v>60</v>
      </c>
      <c r="J11" s="46" t="s">
        <v>57</v>
      </c>
      <c r="K11" s="56">
        <f>M11+O11+Q11+S11</f>
        <v>0</v>
      </c>
      <c r="L11" s="43" t="s">
        <v>57</v>
      </c>
      <c r="M11" s="44">
        <v>0</v>
      </c>
      <c r="N11" s="44"/>
      <c r="O11" s="44"/>
      <c r="P11" s="44"/>
      <c r="Q11" s="44"/>
      <c r="R11" s="44"/>
      <c r="S11" s="44"/>
      <c r="T11" s="18"/>
      <c r="U11" s="19" t="s">
        <v>57</v>
      </c>
    </row>
    <row r="12" spans="1:21" s="20" customFormat="1" x14ac:dyDescent="0.25">
      <c r="A12" s="63"/>
      <c r="B12" s="63" t="s">
        <v>57</v>
      </c>
      <c r="C12" s="64" t="s">
        <v>59</v>
      </c>
      <c r="D12" s="55">
        <f t="shared" ref="D12:D24" si="2">D37+D57</f>
        <v>0</v>
      </c>
      <c r="E12" s="21"/>
      <c r="F12" s="68"/>
      <c r="G12" s="68"/>
      <c r="H12" s="15">
        <v>0</v>
      </c>
      <c r="I12" s="17" t="s">
        <v>63</v>
      </c>
      <c r="J12" s="46" t="s">
        <v>111</v>
      </c>
      <c r="K12" s="56">
        <f t="shared" si="1"/>
        <v>0</v>
      </c>
      <c r="L12" s="43" t="s">
        <v>70</v>
      </c>
      <c r="M12" s="44">
        <v>0</v>
      </c>
      <c r="N12" s="44" t="s">
        <v>54</v>
      </c>
      <c r="O12" s="44">
        <v>0</v>
      </c>
      <c r="P12" s="44" t="s">
        <v>80</v>
      </c>
      <c r="Q12" s="44">
        <v>0</v>
      </c>
      <c r="R12" s="44" t="s">
        <v>76</v>
      </c>
      <c r="S12" s="44">
        <v>0</v>
      </c>
      <c r="T12" s="18"/>
      <c r="U12" s="19" t="s">
        <v>101</v>
      </c>
    </row>
    <row r="13" spans="1:21" s="20" customFormat="1" x14ac:dyDescent="0.25">
      <c r="A13" s="63"/>
      <c r="B13" s="63" t="s">
        <v>61</v>
      </c>
      <c r="C13" s="64" t="s">
        <v>62</v>
      </c>
      <c r="D13" s="55">
        <f t="shared" si="2"/>
        <v>0</v>
      </c>
      <c r="E13" s="21"/>
      <c r="F13" s="16" t="s">
        <v>61</v>
      </c>
      <c r="G13" s="16">
        <f t="shared" ref="G13:G24" si="3">SUMIF($L$7:$L$17,F13,$M$7:$M$17)+SUMIF($N$7:$N$17,F13,$O$7:$O$17)+SUMIF($P$7:$P$17,F13,$Q$7:$Q$17)+SUMIF($R$7:$R$17,F13,$S$7:$S$17)</f>
        <v>0</v>
      </c>
      <c r="H13" s="15">
        <v>0</v>
      </c>
      <c r="I13" s="24" t="s">
        <v>64</v>
      </c>
      <c r="J13" s="46" t="s">
        <v>65</v>
      </c>
      <c r="K13" s="56">
        <f>M13+O13+Q13+S13</f>
        <v>0</v>
      </c>
      <c r="L13" s="43" t="s">
        <v>61</v>
      </c>
      <c r="M13" s="44">
        <v>0</v>
      </c>
      <c r="N13" s="44" t="s">
        <v>66</v>
      </c>
      <c r="O13" s="44">
        <v>0</v>
      </c>
      <c r="P13" s="44" t="s">
        <v>82</v>
      </c>
      <c r="Q13" s="44">
        <v>0</v>
      </c>
      <c r="R13" s="44"/>
      <c r="S13" s="44"/>
      <c r="T13" s="18"/>
      <c r="U13" s="23" t="s">
        <v>61</v>
      </c>
    </row>
    <row r="14" spans="1:21" s="20" customFormat="1" x14ac:dyDescent="0.25">
      <c r="A14" s="63"/>
      <c r="B14" s="63" t="s">
        <v>103</v>
      </c>
      <c r="C14" s="64" t="s">
        <v>100</v>
      </c>
      <c r="D14" s="55">
        <f t="shared" si="2"/>
        <v>0</v>
      </c>
      <c r="E14" s="21"/>
      <c r="F14" s="16" t="s">
        <v>103</v>
      </c>
      <c r="G14" s="16">
        <f t="shared" si="3"/>
        <v>0</v>
      </c>
      <c r="H14" s="15"/>
      <c r="I14" s="17" t="s">
        <v>68</v>
      </c>
      <c r="J14" s="46" t="s">
        <v>69</v>
      </c>
      <c r="K14" s="56">
        <f>M14+O14+Q14+S14</f>
        <v>0</v>
      </c>
      <c r="L14" s="43" t="s">
        <v>51</v>
      </c>
      <c r="M14" s="44">
        <v>0</v>
      </c>
      <c r="N14" s="44" t="s">
        <v>61</v>
      </c>
      <c r="O14" s="44">
        <v>0</v>
      </c>
      <c r="P14" s="44"/>
      <c r="Q14" s="44"/>
      <c r="R14" s="44"/>
      <c r="S14" s="44"/>
      <c r="T14" s="18"/>
      <c r="U14" s="23" t="s">
        <v>103</v>
      </c>
    </row>
    <row r="15" spans="1:21" s="20" customFormat="1" x14ac:dyDescent="0.25">
      <c r="A15" s="63"/>
      <c r="B15" s="63" t="s">
        <v>66</v>
      </c>
      <c r="C15" s="64" t="s">
        <v>67</v>
      </c>
      <c r="D15" s="55">
        <f t="shared" si="2"/>
        <v>0</v>
      </c>
      <c r="E15" s="21"/>
      <c r="F15" s="16" t="s">
        <v>66</v>
      </c>
      <c r="G15" s="16">
        <f t="shared" si="3"/>
        <v>0</v>
      </c>
      <c r="H15" s="15">
        <v>0</v>
      </c>
      <c r="I15" s="17" t="s">
        <v>72</v>
      </c>
      <c r="J15" s="46" t="s">
        <v>73</v>
      </c>
      <c r="K15" s="56">
        <f>M15+O15+Q15+S15</f>
        <v>0</v>
      </c>
      <c r="L15" s="43" t="s">
        <v>61</v>
      </c>
      <c r="M15" s="44">
        <v>0</v>
      </c>
      <c r="N15" s="44"/>
      <c r="O15" s="44"/>
      <c r="P15" s="44" t="s">
        <v>98</v>
      </c>
      <c r="Q15" s="44">
        <v>0</v>
      </c>
      <c r="R15" s="44"/>
      <c r="S15" s="44"/>
      <c r="T15" s="18"/>
      <c r="U15" s="23" t="s">
        <v>66</v>
      </c>
    </row>
    <row r="16" spans="1:21" s="20" customFormat="1" x14ac:dyDescent="0.25">
      <c r="A16" s="63"/>
      <c r="B16" s="63" t="s">
        <v>70</v>
      </c>
      <c r="C16" s="64" t="s">
        <v>71</v>
      </c>
      <c r="D16" s="55">
        <f t="shared" si="2"/>
        <v>0</v>
      </c>
      <c r="E16" s="21"/>
      <c r="F16" s="16" t="s">
        <v>70</v>
      </c>
      <c r="G16" s="16">
        <f t="shared" si="3"/>
        <v>0</v>
      </c>
      <c r="H16" s="15">
        <v>0</v>
      </c>
      <c r="I16" s="17" t="s">
        <v>75</v>
      </c>
      <c r="J16" s="46" t="s">
        <v>61</v>
      </c>
      <c r="K16" s="56">
        <f>M16+O16+Q16+S16</f>
        <v>0</v>
      </c>
      <c r="L16" s="43" t="s">
        <v>103</v>
      </c>
      <c r="M16" s="44">
        <v>0</v>
      </c>
      <c r="N16" s="44" t="s">
        <v>102</v>
      </c>
      <c r="O16" s="44">
        <v>0</v>
      </c>
      <c r="P16" s="44" t="s">
        <v>104</v>
      </c>
      <c r="Q16" s="44">
        <v>0</v>
      </c>
      <c r="R16" s="44" t="s">
        <v>97</v>
      </c>
      <c r="S16" s="44">
        <v>0</v>
      </c>
      <c r="T16" s="18"/>
      <c r="U16" s="23" t="s">
        <v>104</v>
      </c>
    </row>
    <row r="17" spans="1:21" s="20" customFormat="1" x14ac:dyDescent="0.25">
      <c r="A17" s="63"/>
      <c r="B17" s="63" t="s">
        <v>74</v>
      </c>
      <c r="C17" s="64" t="s">
        <v>44</v>
      </c>
      <c r="D17" s="55">
        <f t="shared" si="2"/>
        <v>0</v>
      </c>
      <c r="E17" s="21"/>
      <c r="F17" s="16" t="s">
        <v>74</v>
      </c>
      <c r="G17" s="16">
        <f t="shared" si="3"/>
        <v>0</v>
      </c>
      <c r="H17" s="21"/>
      <c r="I17" s="17" t="s">
        <v>78</v>
      </c>
      <c r="J17" s="46" t="s">
        <v>79</v>
      </c>
      <c r="K17" s="56">
        <f>M17+O17+Q17+S17</f>
        <v>0</v>
      </c>
      <c r="L17" s="43" t="s">
        <v>74</v>
      </c>
      <c r="M17" s="44">
        <v>0</v>
      </c>
      <c r="N17" s="43" t="s">
        <v>82</v>
      </c>
      <c r="O17" s="44">
        <v>0</v>
      </c>
      <c r="P17" s="43"/>
      <c r="Q17" s="44"/>
      <c r="R17" s="43"/>
      <c r="S17" s="44"/>
      <c r="T17" s="18"/>
      <c r="U17" s="23" t="s">
        <v>70</v>
      </c>
    </row>
    <row r="18" spans="1:21" s="20" customFormat="1" x14ac:dyDescent="0.25">
      <c r="A18" s="63"/>
      <c r="B18" s="63" t="s">
        <v>76</v>
      </c>
      <c r="C18" s="64" t="s">
        <v>77</v>
      </c>
      <c r="D18" s="55">
        <f t="shared" si="2"/>
        <v>0</v>
      </c>
      <c r="E18" s="21"/>
      <c r="F18" s="16" t="s">
        <v>76</v>
      </c>
      <c r="G18" s="16">
        <f t="shared" si="3"/>
        <v>0</v>
      </c>
      <c r="H18" s="15">
        <v>0</v>
      </c>
      <c r="I18" s="21"/>
      <c r="J18" s="45" t="s">
        <v>43</v>
      </c>
      <c r="K18" s="56">
        <f>SUM(K7:K17)</f>
        <v>0</v>
      </c>
      <c r="T18" s="18"/>
      <c r="U18" s="23" t="s">
        <v>97</v>
      </c>
    </row>
    <row r="19" spans="1:21" s="20" customFormat="1" x14ac:dyDescent="0.25">
      <c r="A19" s="63"/>
      <c r="B19" s="63" t="s">
        <v>80</v>
      </c>
      <c r="C19" s="64" t="s">
        <v>81</v>
      </c>
      <c r="D19" s="55">
        <f t="shared" si="2"/>
        <v>0</v>
      </c>
      <c r="E19" s="21"/>
      <c r="F19" s="16" t="s">
        <v>80</v>
      </c>
      <c r="G19" s="16">
        <f t="shared" si="3"/>
        <v>0</v>
      </c>
      <c r="H19" s="15">
        <v>0</v>
      </c>
      <c r="T19" s="18"/>
      <c r="U19" s="23" t="s">
        <v>74</v>
      </c>
    </row>
    <row r="20" spans="1:21" s="20" customFormat="1" ht="15.75" thickBot="1" x14ac:dyDescent="0.3">
      <c r="A20" s="63"/>
      <c r="B20" s="63" t="s">
        <v>82</v>
      </c>
      <c r="C20" s="64" t="s">
        <v>83</v>
      </c>
      <c r="D20" s="55">
        <f t="shared" si="2"/>
        <v>0</v>
      </c>
      <c r="E20" s="21"/>
      <c r="F20" s="16" t="s">
        <v>82</v>
      </c>
      <c r="G20" s="16">
        <f t="shared" si="3"/>
        <v>0</v>
      </c>
      <c r="H20" s="15">
        <v>0</v>
      </c>
      <c r="I20" s="25"/>
      <c r="K20" s="26"/>
      <c r="T20" s="18"/>
      <c r="U20" s="23" t="s">
        <v>76</v>
      </c>
    </row>
    <row r="21" spans="1:21" s="20" customFormat="1" ht="15.75" thickBot="1" x14ac:dyDescent="0.3">
      <c r="A21" s="63"/>
      <c r="B21" s="65" t="s">
        <v>104</v>
      </c>
      <c r="C21" s="66" t="s">
        <v>105</v>
      </c>
      <c r="D21" s="55">
        <f t="shared" si="2"/>
        <v>0</v>
      </c>
      <c r="E21" s="21"/>
      <c r="F21" s="16" t="s">
        <v>104</v>
      </c>
      <c r="G21" s="16">
        <f t="shared" si="3"/>
        <v>0</v>
      </c>
      <c r="H21" s="15">
        <v>0</v>
      </c>
      <c r="I21" s="27" t="s">
        <v>84</v>
      </c>
      <c r="J21" s="48" t="s">
        <v>85</v>
      </c>
      <c r="T21" s="18"/>
      <c r="U21" s="23" t="s">
        <v>80</v>
      </c>
    </row>
    <row r="22" spans="1:21" s="20" customFormat="1" x14ac:dyDescent="0.25">
      <c r="A22" s="63"/>
      <c r="B22" s="65" t="s">
        <v>97</v>
      </c>
      <c r="C22" s="66" t="s">
        <v>106</v>
      </c>
      <c r="D22" s="55">
        <f t="shared" si="2"/>
        <v>0</v>
      </c>
      <c r="E22" s="21"/>
      <c r="F22" s="16" t="s">
        <v>97</v>
      </c>
      <c r="G22" s="16">
        <f t="shared" si="3"/>
        <v>0</v>
      </c>
      <c r="H22" s="15">
        <v>0</v>
      </c>
      <c r="I22" s="47" t="s">
        <v>86</v>
      </c>
      <c r="J22" s="49" t="s">
        <v>87</v>
      </c>
      <c r="T22" s="18"/>
      <c r="U22" s="23" t="s">
        <v>98</v>
      </c>
    </row>
    <row r="23" spans="1:21" s="20" customFormat="1" ht="15.75" thickBot="1" x14ac:dyDescent="0.3">
      <c r="A23" s="63"/>
      <c r="B23" s="65" t="s">
        <v>98</v>
      </c>
      <c r="C23" s="66" t="s">
        <v>107</v>
      </c>
      <c r="D23" s="55">
        <f t="shared" si="2"/>
        <v>0</v>
      </c>
      <c r="E23" s="21"/>
      <c r="F23" s="16" t="s">
        <v>98</v>
      </c>
      <c r="G23" s="16">
        <f t="shared" si="3"/>
        <v>0</v>
      </c>
      <c r="H23" s="15">
        <v>0</v>
      </c>
      <c r="I23" s="28" t="s">
        <v>88</v>
      </c>
      <c r="J23" s="50" t="s">
        <v>89</v>
      </c>
      <c r="T23" s="18"/>
      <c r="U23" s="23" t="s">
        <v>102</v>
      </c>
    </row>
    <row r="24" spans="1:21" s="20" customFormat="1" ht="15.75" thickBot="1" x14ac:dyDescent="0.3">
      <c r="A24" s="63"/>
      <c r="B24" s="65" t="s">
        <v>102</v>
      </c>
      <c r="C24" s="66" t="s">
        <v>108</v>
      </c>
      <c r="D24" s="55">
        <f t="shared" si="2"/>
        <v>0</v>
      </c>
      <c r="E24" s="21"/>
      <c r="F24" s="16" t="s">
        <v>102</v>
      </c>
      <c r="G24" s="16">
        <f t="shared" si="3"/>
        <v>0</v>
      </c>
      <c r="H24" s="15">
        <v>0</v>
      </c>
      <c r="I24" s="30" t="s">
        <v>90</v>
      </c>
      <c r="J24" s="4"/>
      <c r="T24" s="18"/>
      <c r="U24" s="23" t="s">
        <v>82</v>
      </c>
    </row>
    <row r="25" spans="1:21" s="20" customFormat="1" x14ac:dyDescent="0.25">
      <c r="A25" s="63"/>
      <c r="B25" s="63"/>
      <c r="C25" s="64" t="s">
        <v>43</v>
      </c>
      <c r="D25" s="29">
        <f>SUM(D7:D24)</f>
        <v>0</v>
      </c>
      <c r="E25" s="29">
        <f>E50+E70</f>
        <v>0</v>
      </c>
      <c r="F25" s="16" t="s">
        <v>43</v>
      </c>
      <c r="G25" s="16">
        <f>SUM(G7:G24)</f>
        <v>0</v>
      </c>
      <c r="H25" s="16">
        <f>SUM(H7:H24)</f>
        <v>0</v>
      </c>
      <c r="J25" s="5"/>
      <c r="T25" s="18"/>
    </row>
    <row r="26" spans="1:21" s="20" customFormat="1" ht="15.75" thickBot="1" x14ac:dyDescent="0.3">
      <c r="A26" s="21"/>
      <c r="B26" s="21"/>
      <c r="C26" s="21"/>
      <c r="D26" s="21"/>
      <c r="E26" s="21"/>
      <c r="F26" s="21"/>
      <c r="G26" s="21"/>
      <c r="H26" s="21"/>
      <c r="I26" s="4"/>
      <c r="J26" s="4"/>
      <c r="L26" s="4"/>
      <c r="M26" s="4"/>
      <c r="T26" s="18"/>
    </row>
    <row r="27" spans="1:21" s="20" customFormat="1" x14ac:dyDescent="0.25">
      <c r="A27" s="4"/>
      <c r="B27" s="4"/>
      <c r="C27" s="31" t="s">
        <v>91</v>
      </c>
      <c r="D27" s="32">
        <f>D25</f>
        <v>0</v>
      </c>
      <c r="E27" s="4"/>
      <c r="F27" s="4"/>
      <c r="G27" s="4"/>
      <c r="H27" s="6"/>
      <c r="I27" s="5"/>
      <c r="J27" s="4"/>
      <c r="K27" s="4"/>
      <c r="L27" s="4"/>
      <c r="M27" s="4"/>
      <c r="N27" s="4"/>
      <c r="O27" s="4"/>
      <c r="P27" s="4"/>
      <c r="Q27" s="4"/>
      <c r="R27" s="4"/>
      <c r="S27" s="4"/>
      <c r="T27" s="18"/>
    </row>
    <row r="28" spans="1:21" ht="15.75" thickBot="1" x14ac:dyDescent="0.3">
      <c r="C28" s="33" t="s">
        <v>92</v>
      </c>
      <c r="D28" s="42">
        <f>K18</f>
        <v>0</v>
      </c>
      <c r="U28" s="20"/>
    </row>
    <row r="29" spans="1:21" ht="14.25" customHeight="1" thickBot="1" x14ac:dyDescent="0.3">
      <c r="C29" s="34" t="s">
        <v>93</v>
      </c>
      <c r="D29" s="35">
        <f>D27-D28</f>
        <v>0</v>
      </c>
      <c r="U29" s="20"/>
    </row>
    <row r="30" spans="1:21" ht="9.75" customHeight="1" x14ac:dyDescent="0.25">
      <c r="I30" s="4"/>
    </row>
    <row r="31" spans="1:21" ht="51" customHeight="1" x14ac:dyDescent="0.25">
      <c r="A31" s="59"/>
      <c r="B31" s="60"/>
      <c r="C31" s="61"/>
      <c r="D31" s="7" t="s">
        <v>112</v>
      </c>
      <c r="E31" s="62"/>
      <c r="F31" s="36"/>
      <c r="G31" s="37"/>
      <c r="H31" s="5"/>
      <c r="I31" s="4"/>
    </row>
    <row r="32" spans="1:21" x14ac:dyDescent="0.25">
      <c r="A32" s="13">
        <v>2023</v>
      </c>
      <c r="B32" s="13" t="s">
        <v>47</v>
      </c>
      <c r="C32" s="14" t="s">
        <v>48</v>
      </c>
      <c r="D32" s="1">
        <v>0</v>
      </c>
      <c r="E32" s="57">
        <f>D32*(1.85%)</f>
        <v>0</v>
      </c>
      <c r="F32" s="36"/>
      <c r="G32" s="6"/>
      <c r="H32" s="5"/>
    </row>
    <row r="33" spans="1:13" x14ac:dyDescent="0.25">
      <c r="A33" s="13"/>
      <c r="B33" s="13" t="s">
        <v>51</v>
      </c>
      <c r="C33" s="14" t="s">
        <v>52</v>
      </c>
      <c r="D33" s="1">
        <v>0</v>
      </c>
      <c r="E33" s="21"/>
    </row>
    <row r="34" spans="1:13" x14ac:dyDescent="0.25">
      <c r="A34" s="13"/>
      <c r="B34" s="13" t="s">
        <v>54</v>
      </c>
      <c r="C34" s="14" t="s">
        <v>55</v>
      </c>
      <c r="D34" s="1">
        <v>0</v>
      </c>
      <c r="E34" s="57">
        <f>D34*(1.85%)</f>
        <v>0</v>
      </c>
    </row>
    <row r="35" spans="1:13" x14ac:dyDescent="0.25">
      <c r="A35" s="13"/>
      <c r="B35" s="13" t="s">
        <v>54</v>
      </c>
      <c r="C35" s="14" t="s">
        <v>120</v>
      </c>
      <c r="D35" s="1">
        <v>0</v>
      </c>
      <c r="E35" s="70"/>
    </row>
    <row r="36" spans="1:13" x14ac:dyDescent="0.25">
      <c r="A36" s="22"/>
      <c r="B36" s="22" t="s">
        <v>57</v>
      </c>
      <c r="C36" s="14" t="s">
        <v>124</v>
      </c>
      <c r="D36" s="38">
        <f>E50</f>
        <v>0</v>
      </c>
      <c r="E36" s="21"/>
      <c r="G36" s="39"/>
    </row>
    <row r="37" spans="1:13" x14ac:dyDescent="0.25">
      <c r="A37" s="40"/>
      <c r="B37" s="22" t="s">
        <v>57</v>
      </c>
      <c r="C37" s="14" t="s">
        <v>59</v>
      </c>
      <c r="D37" s="1">
        <v>0</v>
      </c>
      <c r="E37" s="21"/>
    </row>
    <row r="38" spans="1:13" x14ac:dyDescent="0.25">
      <c r="A38" s="13"/>
      <c r="B38" s="13" t="s">
        <v>61</v>
      </c>
      <c r="C38" s="14" t="s">
        <v>62</v>
      </c>
      <c r="D38" s="1">
        <v>0</v>
      </c>
      <c r="E38" s="21"/>
      <c r="M38" s="6"/>
    </row>
    <row r="39" spans="1:13" x14ac:dyDescent="0.25">
      <c r="A39" s="13"/>
      <c r="B39" s="13" t="s">
        <v>103</v>
      </c>
      <c r="C39" s="14" t="s">
        <v>100</v>
      </c>
      <c r="D39" s="1">
        <v>0</v>
      </c>
      <c r="E39" s="21"/>
    </row>
    <row r="40" spans="1:13" x14ac:dyDescent="0.25">
      <c r="A40" s="13"/>
      <c r="B40" s="13" t="s">
        <v>66</v>
      </c>
      <c r="C40" s="14" t="s">
        <v>67</v>
      </c>
      <c r="D40" s="1">
        <v>0</v>
      </c>
      <c r="E40" s="21"/>
    </row>
    <row r="41" spans="1:13" x14ac:dyDescent="0.25">
      <c r="A41" s="13"/>
      <c r="B41" s="13" t="s">
        <v>70</v>
      </c>
      <c r="C41" s="14" t="s">
        <v>71</v>
      </c>
      <c r="D41" s="1">
        <v>0</v>
      </c>
      <c r="E41" s="21"/>
    </row>
    <row r="42" spans="1:13" x14ac:dyDescent="0.25">
      <c r="A42" s="13"/>
      <c r="B42" s="13" t="s">
        <v>74</v>
      </c>
      <c r="C42" s="14" t="s">
        <v>44</v>
      </c>
      <c r="D42" s="1">
        <v>0</v>
      </c>
      <c r="E42" s="21"/>
    </row>
    <row r="43" spans="1:13" x14ac:dyDescent="0.25">
      <c r="A43" s="13"/>
      <c r="B43" s="13" t="s">
        <v>76</v>
      </c>
      <c r="C43" s="14" t="s">
        <v>77</v>
      </c>
      <c r="D43" s="1">
        <v>0</v>
      </c>
      <c r="E43" s="21"/>
    </row>
    <row r="44" spans="1:13" x14ac:dyDescent="0.25">
      <c r="A44" s="13"/>
      <c r="B44" s="13" t="s">
        <v>80</v>
      </c>
      <c r="C44" s="14" t="s">
        <v>81</v>
      </c>
      <c r="D44" s="1">
        <v>0</v>
      </c>
      <c r="E44" s="21"/>
    </row>
    <row r="45" spans="1:13" x14ac:dyDescent="0.25">
      <c r="A45" s="13"/>
      <c r="B45" s="13" t="s">
        <v>82</v>
      </c>
      <c r="C45" s="14" t="s">
        <v>83</v>
      </c>
      <c r="D45" s="1">
        <v>0</v>
      </c>
      <c r="E45" s="21"/>
    </row>
    <row r="46" spans="1:13" x14ac:dyDescent="0.25">
      <c r="A46" s="51"/>
      <c r="B46" s="53" t="s">
        <v>104</v>
      </c>
      <c r="C46" s="52" t="s">
        <v>105</v>
      </c>
      <c r="D46" s="3">
        <v>0</v>
      </c>
      <c r="E46" s="21"/>
    </row>
    <row r="47" spans="1:13" x14ac:dyDescent="0.25">
      <c r="A47" s="54"/>
      <c r="B47" s="51" t="s">
        <v>97</v>
      </c>
      <c r="C47" s="52" t="s">
        <v>106</v>
      </c>
      <c r="D47" s="3">
        <v>0</v>
      </c>
      <c r="E47" s="21"/>
    </row>
    <row r="48" spans="1:13" x14ac:dyDescent="0.25">
      <c r="A48" s="54"/>
      <c r="B48" s="51" t="s">
        <v>98</v>
      </c>
      <c r="C48" s="52" t="s">
        <v>110</v>
      </c>
      <c r="D48" s="3">
        <v>0</v>
      </c>
      <c r="E48" s="21"/>
    </row>
    <row r="49" spans="1:5" x14ac:dyDescent="0.25">
      <c r="A49" s="54"/>
      <c r="B49" s="51" t="s">
        <v>102</v>
      </c>
      <c r="C49" s="52" t="s">
        <v>108</v>
      </c>
      <c r="D49" s="3">
        <v>0</v>
      </c>
      <c r="E49" s="21"/>
    </row>
    <row r="50" spans="1:5" x14ac:dyDescent="0.25">
      <c r="A50" s="13"/>
      <c r="B50" s="14"/>
      <c r="C50" s="29"/>
      <c r="D50" s="29">
        <f>SUM(D32:D49)</f>
        <v>0</v>
      </c>
      <c r="E50" s="57">
        <f>ROUNDUP(E32+E34,0)</f>
        <v>0</v>
      </c>
    </row>
    <row r="51" spans="1:5" x14ac:dyDescent="0.25">
      <c r="D51" s="39"/>
    </row>
    <row r="52" spans="1:5" x14ac:dyDescent="0.25">
      <c r="A52" s="13">
        <v>2024</v>
      </c>
      <c r="B52" s="13" t="s">
        <v>47</v>
      </c>
      <c r="C52" s="14" t="s">
        <v>48</v>
      </c>
      <c r="D52" s="1">
        <v>0</v>
      </c>
      <c r="E52" s="57">
        <f>D52*(1.85%)</f>
        <v>0</v>
      </c>
    </row>
    <row r="53" spans="1:5" x14ac:dyDescent="0.25">
      <c r="A53" s="13"/>
      <c r="B53" s="13" t="s">
        <v>51</v>
      </c>
      <c r="C53" s="14" t="s">
        <v>52</v>
      </c>
      <c r="D53" s="1">
        <v>0</v>
      </c>
      <c r="E53" s="21"/>
    </row>
    <row r="54" spans="1:5" x14ac:dyDescent="0.25">
      <c r="A54" s="13"/>
      <c r="B54" s="13" t="s">
        <v>54</v>
      </c>
      <c r="C54" s="14" t="s">
        <v>55</v>
      </c>
      <c r="D54" s="1">
        <v>0</v>
      </c>
      <c r="E54" s="57">
        <f>D54*(1.85%)</f>
        <v>0</v>
      </c>
    </row>
    <row r="55" spans="1:5" x14ac:dyDescent="0.25">
      <c r="A55" s="13"/>
      <c r="B55" s="13" t="s">
        <v>54</v>
      </c>
      <c r="C55" s="14" t="s">
        <v>120</v>
      </c>
      <c r="D55" s="1">
        <v>0</v>
      </c>
      <c r="E55" s="70"/>
    </row>
    <row r="56" spans="1:5" x14ac:dyDescent="0.25">
      <c r="A56" s="22"/>
      <c r="B56" s="22" t="s">
        <v>57</v>
      </c>
      <c r="C56" s="14" t="s">
        <v>124</v>
      </c>
      <c r="D56" s="41">
        <f>E70</f>
        <v>0</v>
      </c>
      <c r="E56" s="21"/>
    </row>
    <row r="57" spans="1:5" x14ac:dyDescent="0.25">
      <c r="A57" s="40"/>
      <c r="B57" s="22" t="s">
        <v>57</v>
      </c>
      <c r="C57" s="14" t="s">
        <v>59</v>
      </c>
      <c r="D57" s="1">
        <v>0</v>
      </c>
      <c r="E57" s="21"/>
    </row>
    <row r="58" spans="1:5" x14ac:dyDescent="0.25">
      <c r="A58" s="13"/>
      <c r="B58" s="13" t="s">
        <v>61</v>
      </c>
      <c r="C58" s="14" t="s">
        <v>62</v>
      </c>
      <c r="D58" s="1">
        <v>0</v>
      </c>
      <c r="E58" s="21"/>
    </row>
    <row r="59" spans="1:5" x14ac:dyDescent="0.25">
      <c r="A59" s="13"/>
      <c r="B59" s="13" t="s">
        <v>103</v>
      </c>
      <c r="C59" s="14" t="s">
        <v>100</v>
      </c>
      <c r="D59" s="1">
        <v>0</v>
      </c>
      <c r="E59" s="21"/>
    </row>
    <row r="60" spans="1:5" x14ac:dyDescent="0.25">
      <c r="A60" s="13"/>
      <c r="B60" s="13" t="s">
        <v>66</v>
      </c>
      <c r="C60" s="14" t="s">
        <v>67</v>
      </c>
      <c r="D60" s="1">
        <v>0</v>
      </c>
      <c r="E60" s="21"/>
    </row>
    <row r="61" spans="1:5" x14ac:dyDescent="0.25">
      <c r="A61" s="13"/>
      <c r="B61" s="13" t="s">
        <v>70</v>
      </c>
      <c r="C61" s="14" t="s">
        <v>71</v>
      </c>
      <c r="D61" s="1">
        <v>0</v>
      </c>
      <c r="E61" s="21"/>
    </row>
    <row r="62" spans="1:5" x14ac:dyDescent="0.25">
      <c r="A62" s="13"/>
      <c r="B62" s="13" t="s">
        <v>74</v>
      </c>
      <c r="C62" s="14" t="s">
        <v>44</v>
      </c>
      <c r="D62" s="1">
        <v>0</v>
      </c>
      <c r="E62" s="21"/>
    </row>
    <row r="63" spans="1:5" x14ac:dyDescent="0.25">
      <c r="A63" s="13"/>
      <c r="B63" s="13" t="s">
        <v>76</v>
      </c>
      <c r="C63" s="14" t="s">
        <v>77</v>
      </c>
      <c r="D63" s="1">
        <v>0</v>
      </c>
      <c r="E63" s="21"/>
    </row>
    <row r="64" spans="1:5" x14ac:dyDescent="0.25">
      <c r="A64" s="13"/>
      <c r="B64" s="13" t="s">
        <v>80</v>
      </c>
      <c r="C64" s="14" t="s">
        <v>81</v>
      </c>
      <c r="D64" s="1">
        <v>0</v>
      </c>
      <c r="E64" s="21"/>
    </row>
    <row r="65" spans="1:5" x14ac:dyDescent="0.25">
      <c r="A65" s="13"/>
      <c r="B65" s="13" t="s">
        <v>82</v>
      </c>
      <c r="C65" s="14" t="s">
        <v>83</v>
      </c>
      <c r="D65" s="1">
        <v>0</v>
      </c>
      <c r="E65" s="21"/>
    </row>
    <row r="66" spans="1:5" x14ac:dyDescent="0.25">
      <c r="A66" s="51"/>
      <c r="B66" s="53" t="s">
        <v>104</v>
      </c>
      <c r="C66" s="52" t="s">
        <v>105</v>
      </c>
      <c r="D66" s="3">
        <v>0</v>
      </c>
      <c r="E66" s="21"/>
    </row>
    <row r="67" spans="1:5" x14ac:dyDescent="0.25">
      <c r="A67" s="54"/>
      <c r="B67" s="51" t="s">
        <v>97</v>
      </c>
      <c r="C67" s="52" t="s">
        <v>106</v>
      </c>
      <c r="D67" s="3">
        <v>0</v>
      </c>
      <c r="E67" s="21"/>
    </row>
    <row r="68" spans="1:5" x14ac:dyDescent="0.25">
      <c r="A68" s="54"/>
      <c r="B68" s="51" t="s">
        <v>98</v>
      </c>
      <c r="C68" s="52" t="s">
        <v>107</v>
      </c>
      <c r="D68" s="3">
        <v>0</v>
      </c>
      <c r="E68" s="21"/>
    </row>
    <row r="69" spans="1:5" x14ac:dyDescent="0.25">
      <c r="A69" s="54"/>
      <c r="B69" s="51" t="s">
        <v>102</v>
      </c>
      <c r="C69" s="52" t="s">
        <v>108</v>
      </c>
      <c r="D69" s="3">
        <v>0</v>
      </c>
      <c r="E69" s="21"/>
    </row>
    <row r="70" spans="1:5" x14ac:dyDescent="0.25">
      <c r="A70" s="13"/>
      <c r="B70" s="14"/>
      <c r="C70" s="29"/>
      <c r="D70" s="29">
        <f>SUM(D52:D69)</f>
        <v>0</v>
      </c>
      <c r="E70" s="57">
        <f>ROUNDUP(E52+E54,0)</f>
        <v>0</v>
      </c>
    </row>
  </sheetData>
  <sheetProtection algorithmName="SHA-512" hashValue="XUyknQay1p+PjbiUbodd0ZYDUe8hNICEtP0q1E/4Ad38AyHLfnbpYe2z7wOy/qUGusKiOmh2v1EqKfuj2p8/Kw==" saltValue="4zdZa6kl/8rYVWUeKo+oIg==" spinCount="100000" sheet="1" objects="1" scenarios="1"/>
  <mergeCells count="4">
    <mergeCell ref="I2:J3"/>
    <mergeCell ref="A5:C5"/>
    <mergeCell ref="I5:J5"/>
    <mergeCell ref="L5:S5"/>
  </mergeCells>
  <conditionalFormatting sqref="C29">
    <cfRule type="cellIs" dxfId="41" priority="42" operator="lessThan">
      <formula>-1</formula>
    </cfRule>
  </conditionalFormatting>
  <conditionalFormatting sqref="D29">
    <cfRule type="cellIs" dxfId="40" priority="40" operator="lessThan">
      <formula>-1</formula>
    </cfRule>
    <cfRule type="cellIs" dxfId="39" priority="41" operator="lessThan">
      <formula>-93550</formula>
    </cfRule>
  </conditionalFormatting>
  <conditionalFormatting sqref="B21:C24">
    <cfRule type="expression" dxfId="38" priority="39">
      <formula>AND(#REF!&gt;0, B21="Select One")</formula>
    </cfRule>
  </conditionalFormatting>
  <conditionalFormatting sqref="D6">
    <cfRule type="expression" dxfId="37" priority="37">
      <formula>AND(B6&gt;0, D6="Select One")</formula>
    </cfRule>
  </conditionalFormatting>
  <conditionalFormatting sqref="D6">
    <cfRule type="expression" dxfId="36" priority="38" stopIfTrue="1">
      <formula>AND($N6&gt;0,#REF!="")</formula>
    </cfRule>
  </conditionalFormatting>
  <conditionalFormatting sqref="D31">
    <cfRule type="expression" dxfId="35" priority="35">
      <formula>AND(B5&gt;0, D31="Select One")</formula>
    </cfRule>
  </conditionalFormatting>
  <conditionalFormatting sqref="D31">
    <cfRule type="expression" dxfId="34" priority="36" stopIfTrue="1">
      <formula>AND($N5&gt;0,#REF!="")</formula>
    </cfRule>
  </conditionalFormatting>
  <conditionalFormatting sqref="C21:C24">
    <cfRule type="expression" dxfId="33" priority="43">
      <formula>AND(A22&gt;0, C21="")</formula>
    </cfRule>
  </conditionalFormatting>
  <conditionalFormatting sqref="D36">
    <cfRule type="expression" dxfId="32" priority="31">
      <formula>AND(B36&gt;0, D36="Select One")</formula>
    </cfRule>
  </conditionalFormatting>
  <conditionalFormatting sqref="A46:B49">
    <cfRule type="expression" dxfId="31" priority="34">
      <formula>AND(#REF!&gt;0, A46="Select One")</formula>
    </cfRule>
  </conditionalFormatting>
  <conditionalFormatting sqref="A66:B69">
    <cfRule type="expression" dxfId="30" priority="33">
      <formula>AND(#REF!&gt;0, A66="Select One")</formula>
    </cfRule>
  </conditionalFormatting>
  <conditionalFormatting sqref="D36">
    <cfRule type="expression" dxfId="29" priority="32" stopIfTrue="1">
      <formula>AND($T36&gt;0,#REF!="")</formula>
    </cfRule>
  </conditionalFormatting>
  <conditionalFormatting sqref="B21:B24 A46:B49 A66:B69">
    <cfRule type="expression" dxfId="28" priority="44">
      <formula>AND(#REF!&gt;0, A21="")</formula>
    </cfRule>
  </conditionalFormatting>
  <conditionalFormatting sqref="G7">
    <cfRule type="cellIs" dxfId="27" priority="28" operator="equal">
      <formula>$D$7</formula>
    </cfRule>
    <cfRule type="cellIs" dxfId="26" priority="29" operator="lessThan">
      <formula>$D$7</formula>
    </cfRule>
    <cfRule type="cellIs" dxfId="25" priority="30" operator="greaterThan">
      <formula>$D$7</formula>
    </cfRule>
  </conditionalFormatting>
  <conditionalFormatting sqref="G8 G13:G24">
    <cfRule type="cellIs" dxfId="24" priority="25" operator="equal">
      <formula>D8</formula>
    </cfRule>
    <cfRule type="cellIs" dxfId="23" priority="26" operator="lessThan">
      <formula>D8</formula>
    </cfRule>
    <cfRule type="cellIs" dxfId="22" priority="27" operator="greaterThan">
      <formula>D8</formula>
    </cfRule>
  </conditionalFormatting>
  <conditionalFormatting sqref="C46">
    <cfRule type="expression" dxfId="21" priority="23">
      <formula>AND(#REF!&gt;0, C46="Select One")</formula>
    </cfRule>
  </conditionalFormatting>
  <conditionalFormatting sqref="C46">
    <cfRule type="expression" dxfId="20" priority="24">
      <formula>AND(A47&gt;0, C46="")</formula>
    </cfRule>
  </conditionalFormatting>
  <conditionalFormatting sqref="C66">
    <cfRule type="expression" dxfId="19" priority="21">
      <formula>AND(#REF!&gt;0, C66="Select One")</formula>
    </cfRule>
  </conditionalFormatting>
  <conditionalFormatting sqref="C66">
    <cfRule type="expression" dxfId="18" priority="22">
      <formula>AND(A67&gt;0, C66="")</formula>
    </cfRule>
  </conditionalFormatting>
  <conditionalFormatting sqref="C68">
    <cfRule type="expression" dxfId="17" priority="9">
      <formula>AND(#REF!&gt;0, C68="Select One")</formula>
    </cfRule>
  </conditionalFormatting>
  <conditionalFormatting sqref="C47">
    <cfRule type="expression" dxfId="16" priority="19">
      <formula>AND(#REF!&gt;0, C47="Select One")</formula>
    </cfRule>
  </conditionalFormatting>
  <conditionalFormatting sqref="C47">
    <cfRule type="expression" dxfId="15" priority="20">
      <formula>AND(A48&gt;0, C47="")</formula>
    </cfRule>
  </conditionalFormatting>
  <conditionalFormatting sqref="C67">
    <cfRule type="expression" dxfId="14" priority="17">
      <formula>AND(#REF!&gt;0, C67="Select One")</formula>
    </cfRule>
  </conditionalFormatting>
  <conditionalFormatting sqref="C67">
    <cfRule type="expression" dxfId="13" priority="18">
      <formula>AND(A68&gt;0, C67="")</formula>
    </cfRule>
  </conditionalFormatting>
  <conditionalFormatting sqref="C49">
    <cfRule type="expression" dxfId="12" priority="15">
      <formula>AND(#REF!&gt;0, C49="Select One")</formula>
    </cfRule>
  </conditionalFormatting>
  <conditionalFormatting sqref="C49">
    <cfRule type="expression" dxfId="11" priority="16">
      <formula>AND(A50&gt;0, C49="")</formula>
    </cfRule>
  </conditionalFormatting>
  <conditionalFormatting sqref="C69">
    <cfRule type="expression" dxfId="10" priority="13">
      <formula>AND(#REF!&gt;0, C69="Select One")</formula>
    </cfRule>
  </conditionalFormatting>
  <conditionalFormatting sqref="C69">
    <cfRule type="expression" dxfId="9" priority="14">
      <formula>AND(A70&gt;0, C69="")</formula>
    </cfRule>
  </conditionalFormatting>
  <conditionalFormatting sqref="C48">
    <cfRule type="expression" dxfId="8" priority="11">
      <formula>AND(#REF!&gt;0, C48="Select One")</formula>
    </cfRule>
  </conditionalFormatting>
  <conditionalFormatting sqref="C48">
    <cfRule type="expression" dxfId="7" priority="12">
      <formula>AND(A49&gt;0, C48="")</formula>
    </cfRule>
  </conditionalFormatting>
  <conditionalFormatting sqref="C68">
    <cfRule type="expression" dxfId="6" priority="10">
      <formula>AND(A69&gt;0, C68="")</formula>
    </cfRule>
  </conditionalFormatting>
  <conditionalFormatting sqref="G11">
    <cfRule type="cellIs" dxfId="5" priority="6" operator="greaterThan">
      <formula>$D$11+$D$12</formula>
    </cfRule>
    <cfRule type="cellIs" dxfId="4" priority="7" operator="lessThan">
      <formula>$D$11+$D$12</formula>
    </cfRule>
    <cfRule type="cellIs" dxfId="3" priority="8" operator="equal">
      <formula>$D$11+$D$12</formula>
    </cfRule>
  </conditionalFormatting>
  <conditionalFormatting sqref="G9">
    <cfRule type="cellIs" dxfId="2" priority="5" operator="greaterThan">
      <formula>$D$9+$D$10</formula>
    </cfRule>
    <cfRule type="cellIs" dxfId="1" priority="4" operator="lessThan">
      <formula>$D$9+$D$10</formula>
    </cfRule>
    <cfRule type="cellIs" dxfId="0" priority="1" operator="equal">
      <formula>$D$10+$D$9</formula>
    </cfRule>
  </conditionalFormatting>
  <dataValidations count="2">
    <dataValidation type="list" allowBlank="1" showInputMessage="1" showErrorMessage="1" sqref="L7 L13:L16 N13:N17 R13:R17 P13:P17" xr:uid="{E3D37D31-9FF2-4820-A9EA-71948E07C337}">
      <formula1>$U$7:$U$24</formula1>
    </dataValidation>
    <dataValidation type="list" allowBlank="1" showInputMessage="1" showErrorMessage="1" sqref="L17 P7:P13 L8:L12 R7:R13 N7:N13" xr:uid="{F9F56292-1BAE-4E16-AAC9-29CB8F81D4FC}">
      <formula1>$U$7:$U$22</formula1>
    </dataValidation>
  </dataValidations>
  <hyperlinks>
    <hyperlink ref="E5" r:id="rId1" display="https://www.macomptroller.org/fiscal-year-updates" xr:uid="{964E4540-F35E-4648-9416-B65752DD7048}"/>
    <hyperlink ref="I2" r:id="rId2" display="Expenditure Classification Handbook" xr:uid="{2DF81365-5C06-474F-8231-7DBE79900287}"/>
    <hyperlink ref="I2:J3" r:id="rId3" display="Comptroller's Expenditure Classification Handbook" xr:uid="{D139311F-0919-45C8-AFF2-3895733D9AC8}"/>
  </hyperlinks>
  <pageMargins left="0.7" right="0.7" top="0.75" bottom="0.75" header="0.3" footer="0.3"/>
  <pageSetup orientation="portrait" horizontalDpi="1200" verticalDpi="1200" r:id="rId4"/>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B1:P20"/>
  <sheetViews>
    <sheetView workbookViewId="0">
      <selection activeCell="N2" sqref="N2:N8"/>
    </sheetView>
  </sheetViews>
  <sheetFormatPr defaultRowHeight="15" x14ac:dyDescent="0.25"/>
  <cols>
    <col min="2" max="2" width="18.5703125" bestFit="1" customWidth="1"/>
  </cols>
  <sheetData>
    <row r="1" spans="2:16" x14ac:dyDescent="0.25">
      <c r="B1" t="s">
        <v>0</v>
      </c>
      <c r="C1" t="s">
        <v>0</v>
      </c>
      <c r="F1" t="s">
        <v>0</v>
      </c>
      <c r="H1" t="s">
        <v>0</v>
      </c>
      <c r="J1" t="s">
        <v>0</v>
      </c>
      <c r="L1" t="s">
        <v>0</v>
      </c>
      <c r="N1" t="s">
        <v>0</v>
      </c>
      <c r="P1" t="s">
        <v>0</v>
      </c>
    </row>
    <row r="2" spans="2:16" x14ac:dyDescent="0.25">
      <c r="B2" t="s">
        <v>2</v>
      </c>
      <c r="C2" t="s">
        <v>23</v>
      </c>
      <c r="D2" t="s">
        <v>26</v>
      </c>
      <c r="F2" t="s">
        <v>24</v>
      </c>
      <c r="H2" t="s">
        <v>9</v>
      </c>
      <c r="J2" t="s">
        <v>39</v>
      </c>
      <c r="L2" t="s">
        <v>41</v>
      </c>
      <c r="N2">
        <v>340</v>
      </c>
      <c r="P2" t="s">
        <v>35</v>
      </c>
    </row>
    <row r="3" spans="2:16" x14ac:dyDescent="0.25">
      <c r="B3" t="s">
        <v>36</v>
      </c>
      <c r="C3" t="s">
        <v>26</v>
      </c>
      <c r="D3" t="s">
        <v>23</v>
      </c>
      <c r="F3" t="s">
        <v>42</v>
      </c>
      <c r="H3" t="s">
        <v>17</v>
      </c>
      <c r="J3" t="s">
        <v>40</v>
      </c>
      <c r="L3" t="s">
        <v>37</v>
      </c>
      <c r="N3">
        <v>345</v>
      </c>
      <c r="P3" t="s">
        <v>38</v>
      </c>
    </row>
    <row r="4" spans="2:16" x14ac:dyDescent="0.25">
      <c r="B4" t="s">
        <v>19</v>
      </c>
      <c r="D4" t="s">
        <v>1</v>
      </c>
      <c r="F4" t="s">
        <v>13</v>
      </c>
      <c r="H4" t="s">
        <v>27</v>
      </c>
      <c r="N4">
        <v>359</v>
      </c>
      <c r="P4" t="s">
        <v>4</v>
      </c>
    </row>
    <row r="5" spans="2:16" x14ac:dyDescent="0.25">
      <c r="B5" t="s">
        <v>4</v>
      </c>
      <c r="F5" t="s">
        <v>16</v>
      </c>
      <c r="H5" t="s">
        <v>28</v>
      </c>
      <c r="N5">
        <v>661</v>
      </c>
      <c r="P5" t="s">
        <v>19</v>
      </c>
    </row>
    <row r="6" spans="2:16" x14ac:dyDescent="0.25">
      <c r="B6" t="s">
        <v>42</v>
      </c>
      <c r="F6" t="s">
        <v>18</v>
      </c>
      <c r="H6" t="s">
        <v>15</v>
      </c>
      <c r="N6">
        <v>671</v>
      </c>
      <c r="P6" t="s">
        <v>33</v>
      </c>
    </row>
    <row r="7" spans="2:16" x14ac:dyDescent="0.25">
      <c r="B7" t="s">
        <v>13</v>
      </c>
      <c r="F7" t="s">
        <v>11</v>
      </c>
      <c r="H7" t="s">
        <v>8</v>
      </c>
      <c r="N7">
        <v>285</v>
      </c>
    </row>
    <row r="8" spans="2:16" x14ac:dyDescent="0.25">
      <c r="B8" t="s">
        <v>16</v>
      </c>
      <c r="F8" t="s">
        <v>12</v>
      </c>
      <c r="H8" t="s">
        <v>29</v>
      </c>
      <c r="N8">
        <v>563</v>
      </c>
    </row>
    <row r="9" spans="2:16" x14ac:dyDescent="0.25">
      <c r="B9" t="s">
        <v>18</v>
      </c>
      <c r="F9" t="s">
        <v>34</v>
      </c>
      <c r="H9" t="s">
        <v>14</v>
      </c>
    </row>
    <row r="10" spans="2:16" x14ac:dyDescent="0.25">
      <c r="B10" t="s">
        <v>11</v>
      </c>
      <c r="F10" t="s">
        <v>32</v>
      </c>
      <c r="H10" t="s">
        <v>6</v>
      </c>
    </row>
    <row r="11" spans="2:16" x14ac:dyDescent="0.25">
      <c r="B11" t="s">
        <v>12</v>
      </c>
      <c r="F11" t="s">
        <v>25</v>
      </c>
      <c r="H11" t="s">
        <v>10</v>
      </c>
    </row>
    <row r="12" spans="2:16" x14ac:dyDescent="0.25">
      <c r="B12" t="s">
        <v>19</v>
      </c>
      <c r="F12" t="s">
        <v>20</v>
      </c>
      <c r="H12" t="s">
        <v>30</v>
      </c>
    </row>
    <row r="13" spans="2:16" x14ac:dyDescent="0.25">
      <c r="B13" t="s">
        <v>34</v>
      </c>
      <c r="F13" t="s">
        <v>31</v>
      </c>
      <c r="H13" t="s">
        <v>7</v>
      </c>
    </row>
    <row r="14" spans="2:16" x14ac:dyDescent="0.25">
      <c r="B14" t="s">
        <v>4</v>
      </c>
      <c r="F14" t="s">
        <v>5</v>
      </c>
    </row>
    <row r="15" spans="2:16" x14ac:dyDescent="0.25">
      <c r="B15" t="s">
        <v>20</v>
      </c>
      <c r="F15" t="s">
        <v>1</v>
      </c>
    </row>
    <row r="16" spans="2:16" x14ac:dyDescent="0.25">
      <c r="B16" t="s">
        <v>21</v>
      </c>
    </row>
    <row r="17" spans="2:2" x14ac:dyDescent="0.25">
      <c r="B17" t="s">
        <v>22</v>
      </c>
    </row>
    <row r="18" spans="2:2" x14ac:dyDescent="0.25">
      <c r="B18" t="s">
        <v>3</v>
      </c>
    </row>
    <row r="19" spans="2:2" x14ac:dyDescent="0.25">
      <c r="B19" t="s">
        <v>5</v>
      </c>
    </row>
    <row r="20" spans="2:2" x14ac:dyDescent="0.25">
      <c r="B20" t="s">
        <v>1</v>
      </c>
    </row>
  </sheetData>
  <sheetProtection selectLockedCells="1" selectUnlockedCells="1"/>
  <customSheetViews>
    <customSheetView guid="{3AA004D7-1BCB-479A-9134-355EA2FAD760}" state="hidden">
      <selection activeCell="C1" sqref="C1:C3"/>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SharedWithUsers xmlns="14c63040-5e06-4c4a-8b07-ca5832d9b241">
      <UserInfo>
        <DisplayName>Ahern, Jennifer (DESE)</DisplayName>
        <AccountId>16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DECA93-41D1-4F66-BE42-A16467A40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EB99DE-017A-4CA8-BE1D-4C5A6D23C9C2}">
  <ds:schemaRefs>
    <ds:schemaRef ds:uri="http://purl.org/dc/elements/1.1/"/>
    <ds:schemaRef ds:uri="http://schemas.microsoft.com/office/2006/metadata/properties"/>
    <ds:schemaRef ds:uri="9324d023-3849-46fe-9182-6ce950756bea"/>
    <ds:schemaRef ds:uri="http://purl.org/dc/terms/"/>
    <ds:schemaRef ds:uri="http://schemas.openxmlformats.org/package/2006/metadata/core-properties"/>
    <ds:schemaRef ds:uri="http://schemas.microsoft.com/office/2006/documentManagement/types"/>
    <ds:schemaRef ds:uri="14c63040-5e06-4c4a-8b07-ca5832d9b24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0FB772A-D861-479F-A436-645FFC398A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Federal Grant ISA </vt:lpstr>
      <vt:lpstr>State Grant ISA</vt:lpstr>
      <vt:lpstr>DROP-DOWNS</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Select_Core</vt:lpstr>
      <vt:lpstr>veggies</vt:lpstr>
      <vt:lpstr>WTF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ISA Crosswalk Federal &amp; State — State Agencies &amp; Correctional Facilities</dc:title>
  <dc:subject/>
  <dc:creator>DESE</dc:creator>
  <cp:keywords/>
  <dc:description/>
  <cp:lastModifiedBy>Zou, Dong (EOE)</cp:lastModifiedBy>
  <cp:lastPrinted>2019-12-24T18:52:51Z</cp:lastPrinted>
  <dcterms:created xsi:type="dcterms:W3CDTF">2015-09-27T21:20:20Z</dcterms:created>
  <dcterms:modified xsi:type="dcterms:W3CDTF">2022-08-02T17:44:22Z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2 2022</vt:lpwstr>
  </property>
</Properties>
</file>